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guardipee\Documents\Small Business Resources\"/>
    </mc:Choice>
  </mc:AlternateContent>
  <workbookProtection workbookPassword="C715" lockStructure="1"/>
  <bookViews>
    <workbookView xWindow="0" yWindow="0" windowWidth="13590" windowHeight="5220" tabRatio="752"/>
  </bookViews>
  <sheets>
    <sheet name="Title Page" sheetId="11" r:id="rId1"/>
    <sheet name="Sources &amp; Uses" sheetId="1" r:id="rId2"/>
    <sheet name="Amortization Table" sheetId="7" r:id="rId3"/>
    <sheet name="Cash flow" sheetId="2" r:id="rId4"/>
    <sheet name="Assumptions" sheetId="10" r:id="rId5"/>
    <sheet name="Income statement" sheetId="3" r:id="rId6"/>
    <sheet name="Balance sheet - start-up" sheetId="4" r:id="rId7"/>
    <sheet name="Balance sheet - 1st year" sheetId="5" r:id="rId8"/>
    <sheet name="Balance sheet - 2nd year" sheetId="9" r:id="rId9"/>
    <sheet name="Balance sheet - 3rd year" sheetId="8" r:id="rId10"/>
  </sheets>
  <definedNames>
    <definedName name="Annual_interest_rate">'Amortization Table'!$C$8</definedName>
    <definedName name="Beg.Bal">IF('Amortization Table'!XFC1&lt;&gt;"",'Amortization Table'!D1048576,"")</definedName>
    <definedName name="Calculated_payment">'Amortization Table'!$C$14</definedName>
    <definedName name="Cum.Interest">IF('Amortization Table'!XEY1&lt;&gt;"",'Amortization Table'!A1048576+'Amortization Table'!XFB1,"")</definedName>
    <definedName name="Ending.Balance">IF('Amortization Table'!XEZ1&lt;&gt;"",'Amortization Table'!XFB1-'Amortization Table'!XFD1,"")</definedName>
    <definedName name="Entered_payment">'Amortization Table'!$C$13</definedName>
    <definedName name="First_payment_due">'Amortization Table'!$C$11</definedName>
    <definedName name="First_payment_no">'Amortization Table'!$C$17</definedName>
    <definedName name="Interest">IF('Amortization Table'!XFB1&lt;&gt;"",'Amortization Table'!XFD1*Periodic_rate,"")</definedName>
    <definedName name="Loan_amount">'Amortization Table'!$C$7</definedName>
    <definedName name="payment.Num">IF(OR('Amortization Table'!A1048576="",'Amortization Table'!A1048576=Total_payments),"",'Amortization Table'!A1048576+1)</definedName>
    <definedName name="Payments_per_year">'Amortization Table'!$C$10</definedName>
    <definedName name="Periodic_rate">Annual_interest_rate/Payments_per_year</definedName>
    <definedName name="Pmt_to_use">'Amortization Table'!$C$16</definedName>
    <definedName name="Principal">IF('Amortization Table'!XFA1&lt;&gt;"",MIN('Amortization Table'!XFC1,Pmt_to_use-'Amortization Table'!XFD1),"")</definedName>
    <definedName name="_xlnm.Print_Area" localSheetId="2">'Amortization Table'!$A$1:$H$57</definedName>
    <definedName name="_xlnm.Print_Area" localSheetId="3">'Cash flow'!$A$1:$Q$45</definedName>
    <definedName name="Show.Date">IF('Amortization Table'!XFD1&lt;&gt;"",DATE(YEAR(First_payment_due),MONTH(First_payment_due)+('Amortization Table'!XFD1-1)*12/Payments_per_year,DAY(First_payment_due)),"")</definedName>
    <definedName name="Table_beg_bal">'Amortization Table'!$G$16</definedName>
    <definedName name="Table_prior_interest">'Amortization Table'!$G$17</definedName>
    <definedName name="Term_in_years">'Amortization Table'!$C$9</definedName>
    <definedName name="Total_payments">Payments_per_year*Term_in_years</definedName>
  </definedNames>
  <calcPr calcId="152511"/>
</workbook>
</file>

<file path=xl/calcChain.xml><?xml version="1.0" encoding="utf-8"?>
<calcChain xmlns="http://schemas.openxmlformats.org/spreadsheetml/2006/main">
  <c r="F13" i="1" l="1"/>
  <c r="F33" i="1"/>
  <c r="C14" i="7"/>
  <c r="C16" i="7" s="1"/>
  <c r="G16" i="7"/>
  <c r="C17" i="7"/>
  <c r="F17" i="7" s="1"/>
  <c r="G17" i="7"/>
  <c r="O10" i="2"/>
  <c r="O11" i="2"/>
  <c r="O15" i="2"/>
  <c r="C5" i="3" s="1"/>
  <c r="O12" i="2"/>
  <c r="O13" i="2"/>
  <c r="B14" i="2"/>
  <c r="B15" i="2" s="1"/>
  <c r="B44" i="2" s="1"/>
  <c r="C8" i="2" s="1"/>
  <c r="C15" i="2"/>
  <c r="C17" i="2" s="1"/>
  <c r="D15" i="2"/>
  <c r="D17" i="2"/>
  <c r="E15" i="2"/>
  <c r="E17" i="2" s="1"/>
  <c r="F15" i="2"/>
  <c r="F17" i="2" s="1"/>
  <c r="G15" i="2"/>
  <c r="G17" i="2" s="1"/>
  <c r="H15" i="2"/>
  <c r="H37" i="2" s="1"/>
  <c r="H17" i="2"/>
  <c r="I15" i="2"/>
  <c r="I17" i="2" s="1"/>
  <c r="J15" i="2"/>
  <c r="J17" i="2" s="1"/>
  <c r="K15" i="2"/>
  <c r="K17" i="2" s="1"/>
  <c r="L15" i="2"/>
  <c r="L37" i="2" s="1"/>
  <c r="L17" i="2"/>
  <c r="M15" i="2"/>
  <c r="N15" i="2"/>
  <c r="N17" i="2" s="1"/>
  <c r="P15" i="2"/>
  <c r="P32" i="2" s="1"/>
  <c r="Q15" i="2"/>
  <c r="Q32" i="2" s="1"/>
  <c r="M17" i="2"/>
  <c r="Q17" i="2"/>
  <c r="O20" i="2"/>
  <c r="C6" i="3"/>
  <c r="E6" i="3" s="1"/>
  <c r="O21" i="2"/>
  <c r="C10" i="3" s="1"/>
  <c r="O22" i="2"/>
  <c r="C11" i="3" s="1"/>
  <c r="E11" i="3" s="1"/>
  <c r="O23" i="2"/>
  <c r="O24" i="2"/>
  <c r="C13" i="3" s="1"/>
  <c r="E13" i="3" s="1"/>
  <c r="O25" i="2"/>
  <c r="C14" i="3" s="1"/>
  <c r="E14" i="3" s="1"/>
  <c r="O26" i="2"/>
  <c r="C15" i="3" s="1"/>
  <c r="E15" i="3" s="1"/>
  <c r="O27" i="2"/>
  <c r="O28" i="2"/>
  <c r="C17" i="3" s="1"/>
  <c r="E17" i="3" s="1"/>
  <c r="O29" i="2"/>
  <c r="C18" i="3" s="1"/>
  <c r="E18" i="3" s="1"/>
  <c r="O30" i="2"/>
  <c r="C19" i="3" s="1"/>
  <c r="E19" i="3" s="1"/>
  <c r="O31" i="2"/>
  <c r="C32" i="2"/>
  <c r="C35" i="2" s="1"/>
  <c r="E32" i="2"/>
  <c r="E35" i="2" s="1"/>
  <c r="E42" i="2" s="1"/>
  <c r="G32" i="2"/>
  <c r="G35" i="2" s="1"/>
  <c r="G42" i="2" s="1"/>
  <c r="K32" i="2"/>
  <c r="K35" i="2" s="1"/>
  <c r="K42" i="2" s="1"/>
  <c r="M32" i="2"/>
  <c r="O33" i="2"/>
  <c r="O34" i="2"/>
  <c r="C23" i="3"/>
  <c r="E23" i="3" s="1"/>
  <c r="B35" i="2"/>
  <c r="B42" i="2" s="1"/>
  <c r="M35" i="2"/>
  <c r="C37" i="2"/>
  <c r="D37" i="2"/>
  <c r="F37" i="2"/>
  <c r="G37" i="2"/>
  <c r="J37" i="2"/>
  <c r="K37" i="2"/>
  <c r="M37" i="2"/>
  <c r="N37" i="2"/>
  <c r="P37" i="2"/>
  <c r="B38" i="2"/>
  <c r="B39" i="2"/>
  <c r="O41" i="2"/>
  <c r="M42" i="2"/>
  <c r="C44" i="2"/>
  <c r="D8" i="2" s="1"/>
  <c r="D44" i="2"/>
  <c r="E8" i="2" s="1"/>
  <c r="F44" i="2"/>
  <c r="G8" i="2" s="1"/>
  <c r="G44" i="2"/>
  <c r="H8" i="2" s="1"/>
  <c r="I44" i="2"/>
  <c r="J8" i="2" s="1"/>
  <c r="J44" i="2"/>
  <c r="K8" i="2"/>
  <c r="K44" i="2"/>
  <c r="L8" i="2" s="1"/>
  <c r="L44" i="2"/>
  <c r="M8" i="2" s="1"/>
  <c r="M44" i="2"/>
  <c r="N8" i="2" s="1"/>
  <c r="N44" i="2"/>
  <c r="P8" i="2" s="1"/>
  <c r="Q44" i="2"/>
  <c r="K5" i="3"/>
  <c r="M5" i="3" s="1"/>
  <c r="G6" i="3"/>
  <c r="I6" i="3"/>
  <c r="K6" i="3"/>
  <c r="M6" i="3" s="1"/>
  <c r="G10" i="3"/>
  <c r="I10" i="3" s="1"/>
  <c r="K10" i="3"/>
  <c r="M10" i="3"/>
  <c r="G11" i="3"/>
  <c r="I11" i="3" s="1"/>
  <c r="K11" i="3"/>
  <c r="M11" i="3"/>
  <c r="C12" i="3"/>
  <c r="E12" i="3" s="1"/>
  <c r="G12" i="3"/>
  <c r="I12" i="3"/>
  <c r="K12" i="3"/>
  <c r="M12" i="3" s="1"/>
  <c r="G13" i="3"/>
  <c r="I13" i="3"/>
  <c r="K13" i="3"/>
  <c r="M13" i="3" s="1"/>
  <c r="G14" i="3"/>
  <c r="I14" i="3" s="1"/>
  <c r="K14" i="3"/>
  <c r="M14" i="3"/>
  <c r="G15" i="3"/>
  <c r="I15" i="3" s="1"/>
  <c r="K15" i="3"/>
  <c r="M15" i="3"/>
  <c r="C16" i="3"/>
  <c r="E16" i="3" s="1"/>
  <c r="G16" i="3"/>
  <c r="I16" i="3"/>
  <c r="K16" i="3"/>
  <c r="M16" i="3" s="1"/>
  <c r="G17" i="3"/>
  <c r="I17" i="3"/>
  <c r="K17" i="3"/>
  <c r="M17" i="3" s="1"/>
  <c r="G18" i="3"/>
  <c r="I18" i="3" s="1"/>
  <c r="K18" i="3"/>
  <c r="M18" i="3"/>
  <c r="G19" i="3"/>
  <c r="I19" i="3" s="1"/>
  <c r="K19" i="3"/>
  <c r="M19" i="3"/>
  <c r="C20" i="3"/>
  <c r="E20" i="3" s="1"/>
  <c r="G20" i="3"/>
  <c r="I20" i="3"/>
  <c r="K20" i="3"/>
  <c r="M20" i="3" s="1"/>
  <c r="C22" i="3"/>
  <c r="E22" i="3"/>
  <c r="G22" i="3"/>
  <c r="I22" i="3" s="1"/>
  <c r="K22" i="3"/>
  <c r="M22" i="3"/>
  <c r="G23" i="3"/>
  <c r="I23" i="3" s="1"/>
  <c r="K23" i="3"/>
  <c r="M23" i="3"/>
  <c r="E24" i="3"/>
  <c r="I24" i="3"/>
  <c r="M24" i="3"/>
  <c r="E28" i="3"/>
  <c r="I28" i="3"/>
  <c r="M28" i="3"/>
  <c r="C7" i="4"/>
  <c r="C9" i="4"/>
  <c r="C15" i="4"/>
  <c r="E21" i="4" s="1"/>
  <c r="C16" i="4"/>
  <c r="C17" i="4"/>
  <c r="C18" i="4"/>
  <c r="I23" i="4"/>
  <c r="K26" i="4" s="1"/>
  <c r="K10" i="5"/>
  <c r="C15" i="5"/>
  <c r="C16" i="5"/>
  <c r="C17" i="5"/>
  <c r="C18" i="5"/>
  <c r="C19" i="5"/>
  <c r="I23" i="5"/>
  <c r="K10" i="9"/>
  <c r="C15" i="9"/>
  <c r="C16" i="9"/>
  <c r="C17" i="9"/>
  <c r="C18" i="9"/>
  <c r="C19" i="9"/>
  <c r="I23" i="9"/>
  <c r="C7" i="8"/>
  <c r="E12" i="8" s="1"/>
  <c r="K10" i="8"/>
  <c r="C15" i="8"/>
  <c r="C16" i="8"/>
  <c r="C17" i="8"/>
  <c r="C18" i="8"/>
  <c r="C19" i="8"/>
  <c r="I23" i="8"/>
  <c r="C7" i="5"/>
  <c r="E12" i="5" s="1"/>
  <c r="G5" i="3"/>
  <c r="G7" i="3" s="1"/>
  <c r="I7" i="3" s="1"/>
  <c r="P44" i="2"/>
  <c r="C7" i="9" s="1"/>
  <c r="E12" i="9" s="1"/>
  <c r="N32" i="2"/>
  <c r="N35" i="2"/>
  <c r="N42" i="2" s="1"/>
  <c r="L32" i="2"/>
  <c r="L35" i="2" s="1"/>
  <c r="L42" i="2" s="1"/>
  <c r="J32" i="2"/>
  <c r="J35" i="2" s="1"/>
  <c r="J42" i="2" s="1"/>
  <c r="H32" i="2"/>
  <c r="H35" i="2" s="1"/>
  <c r="H42" i="2" s="1"/>
  <c r="F32" i="2"/>
  <c r="F35" i="2"/>
  <c r="F42" i="2" s="1"/>
  <c r="D32" i="2"/>
  <c r="D35" i="2" s="1"/>
  <c r="D42" i="2" s="1"/>
  <c r="F16" i="7"/>
  <c r="A22" i="7"/>
  <c r="E22" i="7" s="1"/>
  <c r="B22" i="7"/>
  <c r="Q8" i="2"/>
  <c r="E10" i="3" l="1"/>
  <c r="G22" i="7"/>
  <c r="E21" i="5"/>
  <c r="E12" i="4"/>
  <c r="E44" i="2"/>
  <c r="F8" i="2" s="1"/>
  <c r="I37" i="2"/>
  <c r="E37" i="2"/>
  <c r="I32" i="2"/>
  <c r="I5" i="3"/>
  <c r="A23" i="7"/>
  <c r="G23" i="7" s="1"/>
  <c r="C22" i="7"/>
  <c r="D22" i="7"/>
  <c r="E21" i="8"/>
  <c r="E23" i="8" s="1"/>
  <c r="E21" i="9"/>
  <c r="E23" i="9" s="1"/>
  <c r="H44" i="2"/>
  <c r="I8" i="2" s="1"/>
  <c r="Q37" i="2"/>
  <c r="K7" i="3"/>
  <c r="M7" i="3" s="1"/>
  <c r="C42" i="2"/>
  <c r="P35" i="2"/>
  <c r="P42" i="2" s="1"/>
  <c r="G21" i="3"/>
  <c r="E23" i="4"/>
  <c r="I8" i="4" s="1"/>
  <c r="K10" i="4" s="1"/>
  <c r="E23" i="5"/>
  <c r="K21" i="3"/>
  <c r="Q35" i="2"/>
  <c r="Q42" i="2" s="1"/>
  <c r="C7" i="3"/>
  <c r="E5" i="3"/>
  <c r="F22" i="7"/>
  <c r="P17" i="2"/>
  <c r="F23" i="7" l="1"/>
  <c r="O32" i="2"/>
  <c r="C21" i="3" s="1"/>
  <c r="I35" i="2"/>
  <c r="A24" i="7"/>
  <c r="B23" i="7"/>
  <c r="D23" i="7"/>
  <c r="C23" i="7"/>
  <c r="E23" i="7"/>
  <c r="O37" i="2"/>
  <c r="E7" i="3"/>
  <c r="M21" i="3"/>
  <c r="K25" i="3"/>
  <c r="I21" i="3"/>
  <c r="G25" i="3"/>
  <c r="C24" i="7" l="1"/>
  <c r="B24" i="7"/>
  <c r="A25" i="7"/>
  <c r="D24" i="7"/>
  <c r="F24" i="7"/>
  <c r="E24" i="7"/>
  <c r="G24" i="7"/>
  <c r="I42" i="2"/>
  <c r="O35" i="2"/>
  <c r="E21" i="3"/>
  <c r="C25" i="3"/>
  <c r="M25" i="3"/>
  <c r="K27" i="3"/>
  <c r="I25" i="3"/>
  <c r="G27" i="3"/>
  <c r="E25" i="3" l="1"/>
  <c r="C27" i="3"/>
  <c r="F25" i="7"/>
  <c r="B25" i="7"/>
  <c r="G25" i="7"/>
  <c r="D25" i="7"/>
  <c r="C25" i="7"/>
  <c r="A26" i="7"/>
  <c r="E25" i="7"/>
  <c r="G30" i="3"/>
  <c r="I30" i="3" s="1"/>
  <c r="I27" i="3"/>
  <c r="K30" i="3"/>
  <c r="M30" i="3" s="1"/>
  <c r="M27" i="3"/>
  <c r="D26" i="7" l="1"/>
  <c r="E26" i="7"/>
  <c r="B26" i="7"/>
  <c r="G26" i="7"/>
  <c r="C26" i="7"/>
  <c r="F26" i="7"/>
  <c r="A27" i="7"/>
  <c r="E27" i="3"/>
  <c r="C30" i="3"/>
  <c r="E30" i="3" s="1"/>
  <c r="C27" i="7" l="1"/>
  <c r="D27" i="7"/>
  <c r="G27" i="7"/>
  <c r="E27" i="7"/>
  <c r="B27" i="7"/>
  <c r="A28" i="7"/>
  <c r="F27" i="7"/>
  <c r="G28" i="7" l="1"/>
  <c r="C28" i="7"/>
  <c r="A29" i="7"/>
  <c r="B28" i="7"/>
  <c r="E28" i="7"/>
  <c r="D28" i="7"/>
  <c r="F28" i="7"/>
  <c r="F29" i="7" l="1"/>
  <c r="C29" i="7"/>
  <c r="G29" i="7"/>
  <c r="E29" i="7"/>
  <c r="B29" i="7"/>
  <c r="A30" i="7"/>
  <c r="D29" i="7"/>
  <c r="D30" i="7" l="1"/>
  <c r="F30" i="7"/>
  <c r="A31" i="7"/>
  <c r="E30" i="7"/>
  <c r="C30" i="7"/>
  <c r="G30" i="7"/>
  <c r="B30" i="7"/>
  <c r="G31" i="7" l="1"/>
  <c r="E31" i="7"/>
  <c r="B31" i="7"/>
  <c r="D31" i="7"/>
  <c r="F31" i="7"/>
  <c r="A32" i="7"/>
  <c r="C31" i="7"/>
  <c r="A33" i="7" l="1"/>
  <c r="E32" i="7"/>
  <c r="D32" i="7"/>
  <c r="B32" i="7"/>
  <c r="C32" i="7"/>
  <c r="G32" i="7"/>
  <c r="F32" i="7"/>
  <c r="F33" i="7" l="1"/>
  <c r="D33" i="7"/>
  <c r="C33" i="7"/>
  <c r="B33" i="7"/>
  <c r="A34" i="7"/>
  <c r="E33" i="7"/>
  <c r="G33" i="7"/>
  <c r="C34" i="7" l="1"/>
  <c r="E34" i="7"/>
  <c r="A35" i="7"/>
  <c r="F34" i="7"/>
  <c r="G34" i="7"/>
  <c r="D34" i="7"/>
  <c r="B34" i="7"/>
  <c r="I14" i="4"/>
  <c r="K18" i="4" s="1"/>
  <c r="K20" i="4" s="1"/>
  <c r="K28" i="4" s="1"/>
  <c r="I14" i="5"/>
  <c r="K18" i="5" s="1"/>
  <c r="K20" i="5" s="1"/>
  <c r="G35" i="7" l="1"/>
  <c r="E35" i="7"/>
  <c r="A36" i="7"/>
  <c r="D35" i="7"/>
  <c r="C35" i="7"/>
  <c r="F35" i="7"/>
  <c r="B35" i="7"/>
  <c r="I24" i="5"/>
  <c r="K26" i="5" s="1"/>
  <c r="K28" i="5" s="1"/>
  <c r="F36" i="7" l="1"/>
  <c r="B36" i="7"/>
  <c r="C36" i="7"/>
  <c r="E36" i="7"/>
  <c r="A37" i="7"/>
  <c r="D36" i="7"/>
  <c r="G36" i="7"/>
  <c r="A38" i="7" l="1"/>
  <c r="B37" i="7"/>
  <c r="D37" i="7"/>
  <c r="C37" i="7"/>
  <c r="E37" i="7"/>
  <c r="F37" i="7"/>
  <c r="G37" i="7"/>
  <c r="C38" i="7" l="1"/>
  <c r="D38" i="7"/>
  <c r="F38" i="7"/>
  <c r="E38" i="7"/>
  <c r="A39" i="7"/>
  <c r="G38" i="7"/>
  <c r="B38" i="7"/>
  <c r="C39" i="7" l="1"/>
  <c r="G39" i="7"/>
  <c r="B39" i="7"/>
  <c r="E39" i="7"/>
  <c r="A40" i="7"/>
  <c r="D39" i="7"/>
  <c r="F39" i="7"/>
  <c r="D40" i="7" l="1"/>
  <c r="E40" i="7"/>
  <c r="A41" i="7"/>
  <c r="G40" i="7"/>
  <c r="B40" i="7"/>
  <c r="C40" i="7"/>
  <c r="F40" i="7"/>
  <c r="E41" i="7" l="1"/>
  <c r="A42" i="7"/>
  <c r="C41" i="7"/>
  <c r="B41" i="7"/>
  <c r="G41" i="7"/>
  <c r="D41" i="7"/>
  <c r="F41" i="7"/>
  <c r="A43" i="7" l="1"/>
  <c r="B42" i="7"/>
  <c r="F42" i="7"/>
  <c r="C42" i="7"/>
  <c r="D42" i="7"/>
  <c r="G42" i="7"/>
  <c r="E42" i="7"/>
  <c r="C43" i="7" l="1"/>
  <c r="B43" i="7"/>
  <c r="E43" i="7"/>
  <c r="A44" i="7"/>
  <c r="D43" i="7"/>
  <c r="G43" i="7"/>
  <c r="F43" i="7"/>
  <c r="A45" i="7" l="1"/>
  <c r="G44" i="7"/>
  <c r="E44" i="7"/>
  <c r="B44" i="7"/>
  <c r="D44" i="7"/>
  <c r="C44" i="7"/>
  <c r="F44" i="7"/>
  <c r="G45" i="7" l="1"/>
  <c r="C45" i="7"/>
  <c r="B45" i="7"/>
  <c r="E45" i="7"/>
  <c r="A46" i="7"/>
  <c r="F45" i="7"/>
  <c r="I14" i="9" s="1"/>
  <c r="K18" i="9" s="1"/>
  <c r="K20" i="9" s="1"/>
  <c r="D45" i="7"/>
  <c r="I24" i="9" l="1"/>
  <c r="K26" i="9" s="1"/>
  <c r="K28" i="9" s="1"/>
  <c r="D46" i="7"/>
  <c r="A47" i="7"/>
  <c r="B46" i="7"/>
  <c r="G46" i="7"/>
  <c r="F46" i="7"/>
  <c r="C46" i="7"/>
  <c r="E46" i="7"/>
  <c r="E47" i="7" l="1"/>
  <c r="B47" i="7"/>
  <c r="F47" i="7"/>
  <c r="A48" i="7"/>
  <c r="G47" i="7"/>
  <c r="D47" i="7"/>
  <c r="C47" i="7"/>
  <c r="F48" i="7" l="1"/>
  <c r="D48" i="7"/>
  <c r="G48" i="7"/>
  <c r="E48" i="7"/>
  <c r="A49" i="7"/>
  <c r="B48" i="7"/>
  <c r="C48" i="7"/>
  <c r="B49" i="7" l="1"/>
  <c r="G49" i="7"/>
  <c r="F49" i="7"/>
  <c r="C49" i="7"/>
  <c r="D49" i="7"/>
  <c r="E49" i="7"/>
  <c r="A50" i="7"/>
  <c r="D50" i="7" l="1"/>
  <c r="A51" i="7"/>
  <c r="E50" i="7"/>
  <c r="F50" i="7"/>
  <c r="C50" i="7"/>
  <c r="G50" i="7"/>
  <c r="B50" i="7"/>
  <c r="E51" i="7" l="1"/>
  <c r="B51" i="7"/>
  <c r="C51" i="7"/>
  <c r="F51" i="7"/>
  <c r="D51" i="7"/>
  <c r="A52" i="7"/>
  <c r="G51" i="7"/>
  <c r="A53" i="7" l="1"/>
  <c r="E52" i="7"/>
  <c r="F52" i="7"/>
  <c r="B52" i="7"/>
  <c r="C52" i="7"/>
  <c r="G52" i="7"/>
  <c r="D52" i="7"/>
  <c r="B53" i="7" l="1"/>
  <c r="F53" i="7"/>
  <c r="C53" i="7"/>
  <c r="G53" i="7"/>
  <c r="D53" i="7"/>
  <c r="A54" i="7"/>
  <c r="E53" i="7"/>
  <c r="D54" i="7" l="1"/>
  <c r="A55" i="7"/>
  <c r="E54" i="7"/>
  <c r="B54" i="7"/>
  <c r="F54" i="7"/>
  <c r="C54" i="7"/>
  <c r="G54" i="7"/>
  <c r="B55" i="7" l="1"/>
  <c r="G55" i="7"/>
  <c r="A56" i="7"/>
  <c r="F55" i="7"/>
  <c r="D55" i="7"/>
  <c r="E55" i="7"/>
  <c r="C55" i="7"/>
  <c r="A57" i="7" l="1"/>
  <c r="F56" i="7"/>
  <c r="C56" i="7"/>
  <c r="B56" i="7"/>
  <c r="G56" i="7"/>
  <c r="D56" i="7"/>
  <c r="E56" i="7"/>
  <c r="B57" i="7" l="1"/>
  <c r="F57" i="7"/>
  <c r="I14" i="8" s="1"/>
  <c r="K18" i="8" s="1"/>
  <c r="K20" i="8" s="1"/>
  <c r="I24" i="8" s="1"/>
  <c r="K26" i="8" s="1"/>
  <c r="K28" i="8" s="1"/>
  <c r="E57" i="7"/>
  <c r="A58" i="7"/>
  <c r="D57" i="7"/>
  <c r="C57" i="7"/>
  <c r="G57" i="7"/>
  <c r="G58" i="7" l="1"/>
  <c r="D58" i="7"/>
  <c r="A59" i="7"/>
  <c r="E58" i="7"/>
  <c r="F58" i="7"/>
  <c r="B58" i="7"/>
  <c r="C58" i="7"/>
  <c r="B59" i="7" l="1"/>
  <c r="F59" i="7"/>
  <c r="C59" i="7"/>
  <c r="G59" i="7"/>
  <c r="E59" i="7"/>
  <c r="D59" i="7"/>
  <c r="A60" i="7"/>
  <c r="D60" i="7" l="1"/>
  <c r="A61" i="7"/>
  <c r="E60" i="7"/>
  <c r="B60" i="7"/>
  <c r="F60" i="7"/>
  <c r="C60" i="7"/>
  <c r="G60" i="7"/>
  <c r="E61" i="7" l="1"/>
  <c r="B61" i="7"/>
  <c r="G61" i="7"/>
  <c r="F61" i="7"/>
  <c r="C61" i="7"/>
  <c r="D61" i="7"/>
  <c r="A62" i="7"/>
  <c r="A63" i="7" l="1"/>
  <c r="F62" i="7"/>
  <c r="E62" i="7"/>
  <c r="B62" i="7"/>
  <c r="G62" i="7"/>
  <c r="D62" i="7"/>
  <c r="C62" i="7"/>
  <c r="B63" i="7" l="1"/>
  <c r="G63" i="7"/>
  <c r="C63" i="7"/>
  <c r="A64" i="7"/>
  <c r="E63" i="7"/>
  <c r="F63" i="7"/>
  <c r="D63" i="7"/>
  <c r="E64" i="7" l="1"/>
  <c r="B64" i="7"/>
  <c r="A65" i="7"/>
  <c r="F64" i="7"/>
  <c r="D64" i="7"/>
  <c r="C64" i="7"/>
  <c r="G64" i="7"/>
  <c r="E65" i="7" l="1"/>
  <c r="B65" i="7"/>
  <c r="F65" i="7"/>
  <c r="C65" i="7"/>
  <c r="G65" i="7"/>
  <c r="A66" i="7"/>
  <c r="D65" i="7"/>
  <c r="A67" i="7" l="1"/>
  <c r="E66" i="7"/>
  <c r="B66" i="7"/>
  <c r="F66" i="7"/>
  <c r="G66" i="7"/>
  <c r="D66" i="7"/>
  <c r="C66" i="7"/>
  <c r="B67" i="7" l="1"/>
  <c r="F67" i="7"/>
  <c r="E67" i="7"/>
  <c r="C67" i="7"/>
  <c r="D67" i="7"/>
  <c r="A68" i="7"/>
  <c r="G67" i="7"/>
  <c r="D68" i="7" l="1"/>
  <c r="A69" i="7"/>
  <c r="G68" i="7"/>
  <c r="B68" i="7"/>
  <c r="F68" i="7"/>
  <c r="C68" i="7"/>
  <c r="E68" i="7"/>
  <c r="E69" i="7" l="1"/>
  <c r="B69" i="7"/>
  <c r="F69" i="7"/>
  <c r="D69" i="7"/>
  <c r="C69" i="7"/>
  <c r="G69" i="7"/>
  <c r="A70" i="7"/>
  <c r="A71" i="7" l="1"/>
  <c r="B70" i="7"/>
  <c r="D70" i="7"/>
  <c r="C70" i="7"/>
  <c r="F70" i="7"/>
  <c r="G70" i="7"/>
  <c r="E70" i="7"/>
  <c r="C71" i="7" l="1"/>
  <c r="G71" i="7"/>
  <c r="B71" i="7"/>
  <c r="F71" i="7"/>
  <c r="E71" i="7"/>
  <c r="A72" i="7"/>
  <c r="D71" i="7"/>
  <c r="D72" i="7" l="1"/>
  <c r="E72" i="7"/>
  <c r="G72" i="7"/>
  <c r="A73" i="7"/>
  <c r="B72" i="7"/>
  <c r="C72" i="7"/>
  <c r="F72" i="7"/>
  <c r="E73" i="7" l="1"/>
  <c r="B73" i="7"/>
  <c r="C73" i="7"/>
  <c r="G73" i="7"/>
  <c r="D73" i="7"/>
  <c r="F73" i="7"/>
  <c r="A74" i="7"/>
  <c r="A75" i="7" l="1"/>
  <c r="E74" i="7"/>
  <c r="B74" i="7"/>
  <c r="D74" i="7"/>
  <c r="C74" i="7"/>
  <c r="G74" i="7"/>
  <c r="F74" i="7"/>
  <c r="F75" i="7" l="1"/>
  <c r="D75" i="7"/>
  <c r="C75" i="7"/>
  <c r="G75" i="7"/>
  <c r="B75" i="7"/>
  <c r="A76" i="7"/>
  <c r="E75" i="7"/>
  <c r="D76" i="7" l="1"/>
  <c r="A77" i="7"/>
  <c r="E76" i="7"/>
  <c r="F76" i="7"/>
  <c r="C76" i="7"/>
  <c r="G76" i="7"/>
  <c r="B76" i="7"/>
  <c r="E77" i="7" l="1"/>
  <c r="B77" i="7"/>
  <c r="F77" i="7"/>
  <c r="C77" i="7"/>
  <c r="G77" i="7"/>
  <c r="D77" i="7"/>
  <c r="A78" i="7"/>
  <c r="A79" i="7" l="1"/>
  <c r="E78" i="7"/>
  <c r="B78" i="7"/>
  <c r="F78" i="7"/>
  <c r="G78" i="7"/>
  <c r="D78" i="7"/>
  <c r="C78" i="7"/>
  <c r="B79" i="7" l="1"/>
  <c r="F79" i="7"/>
  <c r="G79" i="7"/>
  <c r="C79" i="7"/>
  <c r="A80" i="7"/>
  <c r="E79" i="7"/>
  <c r="D79" i="7"/>
  <c r="D80" i="7" l="1"/>
  <c r="A81" i="7"/>
  <c r="B80" i="7"/>
  <c r="E80" i="7"/>
  <c r="F80" i="7"/>
  <c r="C80" i="7"/>
  <c r="G80" i="7"/>
  <c r="E81" i="7" l="1"/>
  <c r="B81" i="7"/>
  <c r="F81" i="7"/>
  <c r="C81" i="7"/>
  <c r="G81" i="7"/>
  <c r="D81" i="7"/>
  <c r="A82" i="7"/>
  <c r="A83" i="7" l="1"/>
  <c r="E82" i="7"/>
  <c r="F82" i="7"/>
  <c r="B82" i="7"/>
  <c r="G82" i="7"/>
  <c r="D82" i="7"/>
  <c r="C82" i="7"/>
  <c r="B83" i="7" l="1"/>
  <c r="F83" i="7"/>
  <c r="G83" i="7"/>
  <c r="D83" i="7"/>
  <c r="C83" i="7"/>
  <c r="A84" i="7"/>
  <c r="E83" i="7"/>
  <c r="D84" i="7" l="1"/>
  <c r="A85" i="7"/>
  <c r="E84" i="7"/>
  <c r="B84" i="7"/>
  <c r="F84" i="7"/>
  <c r="C84" i="7"/>
  <c r="G84" i="7"/>
  <c r="E85" i="7" l="1"/>
  <c r="B85" i="7"/>
  <c r="C85" i="7"/>
  <c r="D85" i="7"/>
  <c r="A86" i="7"/>
  <c r="F85" i="7"/>
  <c r="G85" i="7"/>
  <c r="A87" i="7" l="1"/>
  <c r="E86" i="7"/>
  <c r="F86" i="7"/>
  <c r="B86" i="7"/>
  <c r="G86" i="7"/>
  <c r="D86" i="7"/>
  <c r="C86" i="7"/>
  <c r="B87" i="7" l="1"/>
  <c r="C87" i="7"/>
  <c r="G87" i="7"/>
  <c r="D87" i="7"/>
  <c r="A88" i="7"/>
  <c r="E87" i="7"/>
  <c r="F87" i="7"/>
  <c r="D88" i="7" l="1"/>
  <c r="A89" i="7"/>
  <c r="B88" i="7"/>
  <c r="E88" i="7"/>
  <c r="F88" i="7"/>
  <c r="C88" i="7"/>
  <c r="G88" i="7"/>
  <c r="E89" i="7" l="1"/>
  <c r="F89" i="7"/>
  <c r="C89" i="7"/>
  <c r="G89" i="7"/>
  <c r="D89" i="7"/>
  <c r="A90" i="7"/>
  <c r="B89" i="7"/>
  <c r="A91" i="7" l="1"/>
  <c r="E90" i="7"/>
  <c r="B90" i="7"/>
  <c r="D90" i="7"/>
  <c r="C90" i="7"/>
  <c r="G90" i="7"/>
  <c r="F90" i="7"/>
  <c r="B91" i="7" l="1"/>
  <c r="F91" i="7"/>
  <c r="C91" i="7"/>
  <c r="E91" i="7"/>
  <c r="D91" i="7"/>
  <c r="A92" i="7"/>
  <c r="G91" i="7"/>
  <c r="A93" i="7" l="1"/>
  <c r="F92" i="7"/>
  <c r="B92" i="7"/>
  <c r="D92" i="7"/>
  <c r="C92" i="7"/>
  <c r="G92" i="7"/>
  <c r="E92" i="7"/>
  <c r="C93" i="7" l="1"/>
  <c r="E93" i="7"/>
  <c r="G93" i="7"/>
  <c r="F93" i="7"/>
  <c r="B93" i="7"/>
  <c r="D93" i="7"/>
  <c r="A94" i="7"/>
  <c r="A95" i="7" l="1"/>
  <c r="G94" i="7"/>
  <c r="F94" i="7"/>
  <c r="C94" i="7"/>
  <c r="E94" i="7"/>
  <c r="D94" i="7"/>
  <c r="B94" i="7"/>
  <c r="C95" i="7" l="1"/>
  <c r="F95" i="7"/>
  <c r="D95" i="7"/>
  <c r="B95" i="7"/>
  <c r="A96" i="7"/>
  <c r="E95" i="7"/>
  <c r="G95" i="7"/>
  <c r="D96" i="7" l="1"/>
  <c r="F96" i="7"/>
  <c r="B96" i="7"/>
  <c r="E96" i="7"/>
  <c r="A97" i="7"/>
  <c r="C96" i="7"/>
  <c r="G96" i="7"/>
  <c r="E97" i="7" l="1"/>
  <c r="B97" i="7"/>
  <c r="G97" i="7"/>
  <c r="C97" i="7"/>
  <c r="F97" i="7"/>
  <c r="D97" i="7"/>
  <c r="A98" i="7"/>
  <c r="B98" i="7" l="1"/>
  <c r="F98" i="7"/>
  <c r="C98" i="7"/>
  <c r="E98" i="7"/>
  <c r="G98" i="7"/>
  <c r="D98" i="7"/>
  <c r="A99" i="7"/>
  <c r="C99" i="7" l="1"/>
  <c r="F99" i="7"/>
  <c r="D99" i="7"/>
  <c r="B99" i="7"/>
  <c r="A100" i="7"/>
  <c r="E99" i="7"/>
  <c r="G99" i="7"/>
  <c r="A101" i="7" l="1"/>
  <c r="F100" i="7"/>
  <c r="B100" i="7"/>
  <c r="E100" i="7"/>
  <c r="C100" i="7"/>
  <c r="G100" i="7"/>
  <c r="D100" i="7"/>
  <c r="E101" i="7" l="1"/>
  <c r="G101" i="7"/>
  <c r="C101" i="7"/>
  <c r="B101" i="7"/>
  <c r="F101" i="7"/>
  <c r="D101" i="7"/>
  <c r="A102" i="7"/>
  <c r="A103" i="7" l="1"/>
  <c r="B102" i="7"/>
  <c r="F102" i="7"/>
  <c r="E102" i="7"/>
  <c r="C102" i="7"/>
  <c r="G102" i="7"/>
  <c r="D102" i="7"/>
  <c r="B103" i="7" l="1"/>
  <c r="F103" i="7"/>
  <c r="E103" i="7"/>
  <c r="G103" i="7"/>
  <c r="C103" i="7"/>
  <c r="A104" i="7"/>
  <c r="D103" i="7"/>
  <c r="D104" i="7" l="1"/>
  <c r="G104" i="7"/>
  <c r="E104" i="7"/>
  <c r="B104" i="7"/>
  <c r="F104" i="7"/>
  <c r="C104" i="7"/>
  <c r="A105" i="7"/>
  <c r="G105" i="7" l="1"/>
  <c r="B105" i="7"/>
  <c r="C105" i="7"/>
  <c r="F105" i="7"/>
  <c r="D105" i="7"/>
  <c r="E105" i="7"/>
</calcChain>
</file>

<file path=xl/sharedStrings.xml><?xml version="1.0" encoding="utf-8"?>
<sst xmlns="http://schemas.openxmlformats.org/spreadsheetml/2006/main" count="309" uniqueCount="138">
  <si>
    <r>
      <t xml:space="preserve">2) To print the table, highlight the desired print area, choose </t>
    </r>
    <r>
      <rPr>
        <b/>
        <sz val="9"/>
        <rFont val="Geneva"/>
      </rPr>
      <t>File</t>
    </r>
    <r>
      <rPr>
        <sz val="10"/>
        <rFont val="Arial"/>
      </rPr>
      <t xml:space="preserve">, </t>
    </r>
    <r>
      <rPr>
        <b/>
        <sz val="9"/>
        <rFont val="Geneva"/>
      </rPr>
      <t>Set Print Area</t>
    </r>
    <r>
      <rPr>
        <sz val="10"/>
        <rFont val="Arial"/>
      </rPr>
      <t xml:space="preserve">, then </t>
    </r>
    <r>
      <rPr>
        <b/>
        <sz val="9"/>
        <rFont val="Geneva"/>
      </rPr>
      <t>File</t>
    </r>
    <r>
      <rPr>
        <sz val="10"/>
        <rFont val="Arial"/>
      </rPr>
      <t xml:space="preserve"> and </t>
    </r>
    <r>
      <rPr>
        <b/>
        <sz val="9"/>
        <rFont val="Geneva"/>
      </rPr>
      <t>Print</t>
    </r>
    <r>
      <rPr>
        <sz val="10"/>
        <rFont val="Arial"/>
      </rPr>
      <t>.</t>
    </r>
  </si>
  <si>
    <t>Initial Data</t>
  </si>
  <si>
    <t>LOAN DATA</t>
  </si>
  <si>
    <t>TABLE DATA</t>
  </si>
  <si>
    <t>Loan amount:</t>
  </si>
  <si>
    <t>Table starts at date:</t>
  </si>
  <si>
    <t>Annual interest rate:</t>
  </si>
  <si>
    <t>or at payment number:</t>
  </si>
  <si>
    <t>Term in years:</t>
  </si>
  <si>
    <t>Payments per year:</t>
  </si>
  <si>
    <t>First payment due:</t>
  </si>
  <si>
    <t>PERIODIC PAYMENT</t>
  </si>
  <si>
    <t>Entered payment:</t>
  </si>
  <si>
    <t xml:space="preserve">  The table uses the calculated periodic payment amount</t>
  </si>
  <si>
    <t>Calculated payment:</t>
  </si>
  <si>
    <t xml:space="preserve">  unless you enter a value for "Entered payment".</t>
  </si>
  <si>
    <t>CALCULATIONS</t>
  </si>
  <si>
    <t>Use payment of:</t>
  </si>
  <si>
    <t>1st payment in table:</t>
  </si>
  <si>
    <t>Table</t>
  </si>
  <si>
    <t>Payment</t>
  </si>
  <si>
    <t>Beginning</t>
  </si>
  <si>
    <t>Ending</t>
  </si>
  <si>
    <t>Cumulative</t>
  </si>
  <si>
    <t>No.</t>
  </si>
  <si>
    <t>Date</t>
  </si>
  <si>
    <t>Balance</t>
  </si>
  <si>
    <t>Principal</t>
  </si>
  <si>
    <t>Loan or Cash Injection</t>
  </si>
  <si>
    <t>Loan Principal Payment</t>
  </si>
  <si>
    <t>Capital Purchases</t>
  </si>
  <si>
    <t>Other Start-up Costs</t>
  </si>
  <si>
    <t>Cash Position</t>
  </si>
  <si>
    <t>CASH FLOW</t>
  </si>
  <si>
    <t>Year 1</t>
  </si>
  <si>
    <t>YEAR 1</t>
  </si>
  <si>
    <t>Year 2</t>
  </si>
  <si>
    <t>Year 3</t>
  </si>
  <si>
    <t>YEAR 2</t>
  </si>
  <si>
    <t>YEAR 3</t>
  </si>
  <si>
    <t>DESCRIPTION OF ASSUMPTIONS</t>
  </si>
  <si>
    <t>Pro-Forma Balance Sheet - End of 2nd Year</t>
  </si>
  <si>
    <t>Pro-Forma Balance Sheet - End of 3rd Year</t>
  </si>
  <si>
    <t>Month</t>
  </si>
  <si>
    <t>Cash Sales B</t>
  </si>
  <si>
    <t>Cash Sales A</t>
  </si>
  <si>
    <t>Cash Sales C</t>
  </si>
  <si>
    <t>Rent</t>
  </si>
  <si>
    <t>Sources &amp; Uses</t>
  </si>
  <si>
    <t>Cash Flow</t>
  </si>
  <si>
    <t>Assumptions</t>
  </si>
  <si>
    <t>Income Statement</t>
  </si>
  <si>
    <t>Balance Sheets</t>
  </si>
  <si>
    <t>(lower of market value or cost)</t>
  </si>
  <si>
    <t>Bank Loan to Business - Long Term</t>
  </si>
  <si>
    <t>TOTAL SOURCES OF FUNDS</t>
  </si>
  <si>
    <t>SOURCES OF FUNDS</t>
  </si>
  <si>
    <t>USES OF FUNDS</t>
  </si>
  <si>
    <t>Land</t>
  </si>
  <si>
    <t>Building</t>
  </si>
  <si>
    <t>Inventory</t>
  </si>
  <si>
    <t>Vehicles</t>
  </si>
  <si>
    <t>Investment of Cash by Owner (equity)</t>
  </si>
  <si>
    <t>Investment of Non-cash Assets by Owner</t>
  </si>
  <si>
    <t>Non-cash Assets Contibuted by Owner</t>
  </si>
  <si>
    <t>(equipment)</t>
  </si>
  <si>
    <t>Working Capital</t>
  </si>
  <si>
    <t>TOTAL USES OF FUNDS</t>
  </si>
  <si>
    <t>Equipment</t>
  </si>
  <si>
    <t>SOURCES &amp; USES OF FUNDS</t>
  </si>
  <si>
    <t>Pre Start-up</t>
  </si>
  <si>
    <t>Estimate</t>
  </si>
  <si>
    <t>Cash on Hand</t>
  </si>
  <si>
    <t>Collections from Credit Account</t>
  </si>
  <si>
    <t>Total Cash Available</t>
  </si>
  <si>
    <t>Total Cash Paid Out</t>
  </si>
  <si>
    <t>Gross Wages</t>
  </si>
  <si>
    <t>Payroll Expense</t>
  </si>
  <si>
    <t>Supplies (Office &amp; Operating)</t>
  </si>
  <si>
    <t>Repairs &amp; Maintenance</t>
  </si>
  <si>
    <t>Advertising</t>
  </si>
  <si>
    <t>Car, Delivery, and Travel</t>
  </si>
  <si>
    <t>Accounting and Legal</t>
  </si>
  <si>
    <t>Telephone</t>
  </si>
  <si>
    <t>Utilities</t>
  </si>
  <si>
    <t>Insurance</t>
  </si>
  <si>
    <t>Interest</t>
  </si>
  <si>
    <t>Other Expenses</t>
  </si>
  <si>
    <t>Miscellaneous</t>
  </si>
  <si>
    <t>Subtotal</t>
  </si>
  <si>
    <t>Income Tax Reserve</t>
  </si>
  <si>
    <t>Owners Withdrawal</t>
  </si>
  <si>
    <t>Cost of Goods Sold</t>
  </si>
  <si>
    <t>TOTAL</t>
  </si>
  <si>
    <t>Projected Income Statement</t>
  </si>
  <si>
    <t>INCOME</t>
  </si>
  <si>
    <t>% of Sales</t>
  </si>
  <si>
    <t>Gross Receipts</t>
  </si>
  <si>
    <t>Gross Profit</t>
  </si>
  <si>
    <t>EXPENSES</t>
  </si>
  <si>
    <t>Cash Paid Out</t>
  </si>
  <si>
    <t>Cash Receipts</t>
  </si>
  <si>
    <t>Depreciation</t>
  </si>
  <si>
    <t>TOTAL EXPENSES</t>
  </si>
  <si>
    <t>NET PROFIT</t>
  </si>
  <si>
    <t>Less Income Taxes</t>
  </si>
  <si>
    <t>NET PROFIT AFTER TAXES</t>
  </si>
  <si>
    <t>Assets</t>
  </si>
  <si>
    <t>Current Assets</t>
  </si>
  <si>
    <t>Cash</t>
  </si>
  <si>
    <t>Accounts Receivable</t>
  </si>
  <si>
    <t>Other</t>
  </si>
  <si>
    <t>Total Current Assets</t>
  </si>
  <si>
    <t>Total Fixed Assets</t>
  </si>
  <si>
    <t>Total Assets</t>
  </si>
  <si>
    <t>Liabilities</t>
  </si>
  <si>
    <t>Current Liabilities</t>
  </si>
  <si>
    <t>Accounts Payable</t>
  </si>
  <si>
    <t>Note Payable</t>
  </si>
  <si>
    <t>Long Term Debt (current portion)</t>
  </si>
  <si>
    <t>Total Current Liabilities</t>
  </si>
  <si>
    <t>Long Term Liabilities</t>
  </si>
  <si>
    <t>Total Long Term Liabilities</t>
  </si>
  <si>
    <t>Total Liabilities</t>
  </si>
  <si>
    <t>Stockholders Equity</t>
  </si>
  <si>
    <t>Paid-In Capital</t>
  </si>
  <si>
    <t>Retained Earnings</t>
  </si>
  <si>
    <t>Net Worth</t>
  </si>
  <si>
    <t>Total Liabilities &amp; Net Worth</t>
  </si>
  <si>
    <t>Pro-Forma Balance Sheet - At Startup</t>
  </si>
  <si>
    <r>
      <t>Fixed Assets</t>
    </r>
    <r>
      <rPr>
        <sz val="12"/>
        <rFont val="SWISS"/>
      </rPr>
      <t/>
    </r>
  </si>
  <si>
    <t>less accumulated depreciation</t>
  </si>
  <si>
    <t>Bank Loan Payable</t>
  </si>
  <si>
    <t>Pro-Forma Balance Sheet - End of 1st Year</t>
  </si>
  <si>
    <t>Amortization Table</t>
  </si>
  <si>
    <t>A simple amortization table covering each payment period of a loan.</t>
  </si>
  <si>
    <r>
      <t xml:space="preserve">1) To use the table, simply change any of the values in the </t>
    </r>
    <r>
      <rPr>
        <b/>
        <sz val="9"/>
        <rFont val="Geneva"/>
      </rPr>
      <t>Initial Data</t>
    </r>
    <r>
      <rPr>
        <sz val="9"/>
        <rFont val="Geneva"/>
      </rPr>
      <t xml:space="preserve"> area of the worksheet.</t>
    </r>
  </si>
  <si>
    <t>FINANCIAL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</si>
</sst>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164" formatCode="_([$$-409]* #,##0_);_([$$-409]* \(#,##0\);_([$$-409]* &quot;-&quot;_);_(@_)"/>
    <numFmt numFmtId="165" formatCode="0.0%"/>
  </numFmts>
  <fonts count="31">
    <font>
      <sz val="10"/>
      <name val="Arial"/>
    </font>
    <font>
      <sz val="10"/>
      <name val="Arial"/>
    </font>
    <font>
      <b/>
      <sz val="10"/>
      <name val="Arial"/>
      <family val="2"/>
    </font>
    <font>
      <sz val="12"/>
      <name val="Geneva"/>
    </font>
    <font>
      <b/>
      <u/>
      <sz val="14"/>
      <name val="SWISS"/>
    </font>
    <font>
      <sz val="10"/>
      <name val="Geneva"/>
    </font>
    <font>
      <sz val="12"/>
      <name val="SWISS"/>
    </font>
    <font>
      <b/>
      <sz val="12"/>
      <name val="SWISS"/>
    </font>
    <font>
      <sz val="12"/>
      <color indexed="12"/>
      <name val="Geneva"/>
    </font>
    <font>
      <i/>
      <sz val="12"/>
      <name val="SWISS"/>
    </font>
    <font>
      <sz val="12"/>
      <color indexed="8"/>
      <name val="Geneva"/>
    </font>
    <font>
      <sz val="10"/>
      <name val="SWISS"/>
    </font>
    <font>
      <b/>
      <sz val="14"/>
      <name val="SWISS"/>
    </font>
    <font>
      <b/>
      <sz val="12"/>
      <name val="Geneva"/>
    </font>
    <font>
      <b/>
      <sz val="20"/>
      <name val="Geneva"/>
    </font>
    <font>
      <sz val="20"/>
      <name val="Geneva"/>
    </font>
    <font>
      <sz val="9"/>
      <name val="Geneva"/>
    </font>
    <font>
      <b/>
      <sz val="9"/>
      <name val="Geneva"/>
    </font>
    <font>
      <b/>
      <sz val="18"/>
      <name val="Geneva"/>
    </font>
    <font>
      <b/>
      <sz val="10"/>
      <name val="Geneva"/>
    </font>
    <font>
      <i/>
      <sz val="10"/>
      <name val="Geneva"/>
    </font>
    <font>
      <sz val="14"/>
      <name val="Arial"/>
      <family val="2"/>
    </font>
    <font>
      <b/>
      <u val="double"/>
      <sz val="14"/>
      <name val="Arial"/>
      <family val="2"/>
    </font>
    <font>
      <b/>
      <u val="double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 val="double"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2" borderId="0" xfId="0" applyFill="1"/>
    <xf numFmtId="0" fontId="0" fillId="0" borderId="0" xfId="0" applyFill="1"/>
    <xf numFmtId="0" fontId="21" fillId="0" borderId="0" xfId="0" applyFont="1"/>
    <xf numFmtId="0" fontId="21" fillId="0" borderId="0" xfId="0" applyFont="1" applyAlignment="1"/>
    <xf numFmtId="0" fontId="0" fillId="0" borderId="0" xfId="0" applyFill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29" fillId="2" borderId="0" xfId="0" applyFont="1" applyFill="1" applyAlignment="1">
      <alignment vertical="top"/>
    </xf>
    <xf numFmtId="0" fontId="28" fillId="0" borderId="0" xfId="0" applyFont="1" applyProtection="1">
      <protection locked="0"/>
    </xf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indent="2"/>
      <protection locked="0"/>
    </xf>
    <xf numFmtId="0" fontId="2" fillId="2" borderId="0" xfId="0" applyFont="1" applyFill="1" applyAlignment="1" applyProtection="1">
      <alignment horizontal="left" indent="2"/>
      <protection locked="0"/>
    </xf>
    <xf numFmtId="164" fontId="0" fillId="2" borderId="0" xfId="0" applyNumberFormat="1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2" fillId="2" borderId="2" xfId="0" applyNumberFormat="1" applyFont="1" applyFill="1" applyBorder="1" applyProtection="1"/>
    <xf numFmtId="0" fontId="15" fillId="2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6" fillId="2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19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7" fontId="19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6" fontId="19" fillId="2" borderId="3" xfId="0" applyNumberFormat="1" applyFont="1" applyFill="1" applyBorder="1" applyAlignment="1" applyProtection="1">
      <alignment horizontal="center"/>
      <protection locked="0"/>
    </xf>
    <xf numFmtId="14" fontId="0" fillId="2" borderId="3" xfId="0" applyNumberFormat="1" applyFill="1" applyBorder="1" applyAlignment="1" applyProtection="1">
      <alignment horizontal="left"/>
      <protection locked="0"/>
    </xf>
    <xf numFmtId="7" fontId="0" fillId="0" borderId="0" xfId="0" applyNumberFormat="1" applyFill="1" applyProtection="1">
      <protection locked="0"/>
    </xf>
    <xf numFmtId="10" fontId="0" fillId="2" borderId="3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left"/>
      <protection locked="0"/>
    </xf>
    <xf numFmtId="7" fontId="0" fillId="0" borderId="0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14" fontId="0" fillId="2" borderId="3" xfId="0" applyNumberFormat="1" applyFill="1" applyBorder="1" applyAlignment="1" applyProtection="1">
      <alignment horizontal="center"/>
      <protection locked="0"/>
    </xf>
    <xf numFmtId="7" fontId="19" fillId="2" borderId="0" xfId="0" applyNumberFormat="1" applyFont="1" applyFill="1" applyProtection="1">
      <protection locked="0"/>
    </xf>
    <xf numFmtId="0" fontId="20" fillId="2" borderId="0" xfId="0" applyFont="1" applyFill="1" applyProtection="1">
      <protection locked="0"/>
    </xf>
    <xf numFmtId="0" fontId="0" fillId="0" borderId="0" xfId="0" quotePrefix="1" applyFill="1" applyAlignment="1" applyProtection="1">
      <alignment horizontal="left"/>
      <protection locked="0"/>
    </xf>
    <xf numFmtId="0" fontId="19" fillId="2" borderId="4" xfId="0" applyFont="1" applyFill="1" applyBorder="1" applyAlignment="1" applyProtection="1">
      <alignment horizontal="center"/>
      <protection locked="0"/>
    </xf>
    <xf numFmtId="0" fontId="19" fillId="2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7" fontId="19" fillId="2" borderId="0" xfId="0" applyNumberFormat="1" applyFont="1" applyFill="1" applyProtection="1"/>
    <xf numFmtId="7" fontId="5" fillId="2" borderId="0" xfId="0" applyNumberFormat="1" applyFont="1" applyFill="1" applyProtection="1"/>
    <xf numFmtId="0" fontId="0" fillId="2" borderId="0" xfId="0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4" fontId="5" fillId="2" borderId="0" xfId="0" applyNumberFormat="1" applyFont="1" applyFill="1" applyProtection="1"/>
    <xf numFmtId="0" fontId="0" fillId="2" borderId="6" xfId="0" applyFill="1" applyBorder="1" applyAlignment="1" applyProtection="1">
      <alignment horizontal="center"/>
    </xf>
    <xf numFmtId="14" fontId="0" fillId="2" borderId="6" xfId="0" applyNumberFormat="1" applyFill="1" applyBorder="1" applyAlignment="1" applyProtection="1">
      <alignment horizontal="center"/>
    </xf>
    <xf numFmtId="4" fontId="1" fillId="2" borderId="6" xfId="0" applyNumberFormat="1" applyFont="1" applyFill="1" applyBorder="1" applyAlignment="1" applyProtection="1">
      <alignment horizontal="center"/>
    </xf>
    <xf numFmtId="4" fontId="0" fillId="2" borderId="6" xfId="0" applyNumberForma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4" fontId="0" fillId="2" borderId="5" xfId="0" applyNumberFormat="1" applyFill="1" applyBorder="1" applyAlignment="1" applyProtection="1">
      <alignment horizontal="center"/>
    </xf>
    <xf numFmtId="4" fontId="0" fillId="2" borderId="5" xfId="0" applyNumberFormat="1" applyFill="1" applyBorder="1" applyAlignment="1" applyProtection="1">
      <alignment horizontal="center"/>
    </xf>
    <xf numFmtId="4" fontId="1" fillId="2" borderId="5" xfId="0" applyNumberFormat="1" applyFont="1" applyFill="1" applyBorder="1" applyAlignment="1" applyProtection="1">
      <alignment horizontal="center"/>
    </xf>
    <xf numFmtId="0" fontId="22" fillId="2" borderId="0" xfId="0" applyFont="1" applyFill="1" applyAlignment="1" applyProtection="1">
      <alignment horizontal="center"/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Protection="1">
      <protection locked="0"/>
    </xf>
    <xf numFmtId="0" fontId="1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24" fillId="2" borderId="0" xfId="0" applyFont="1" applyFill="1" applyProtection="1">
      <protection locked="0"/>
    </xf>
    <xf numFmtId="6" fontId="24" fillId="2" borderId="0" xfId="0" applyNumberFormat="1" applyFont="1" applyFill="1" applyProtection="1"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Protection="1">
      <protection locked="0"/>
    </xf>
    <xf numFmtId="6" fontId="0" fillId="2" borderId="0" xfId="0" applyNumberFormat="1" applyFill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6" fontId="0" fillId="2" borderId="10" xfId="0" applyNumberFormat="1" applyFill="1" applyBorder="1" applyAlignment="1" applyProtection="1">
      <alignment horizontal="center"/>
      <protection locked="0"/>
    </xf>
    <xf numFmtId="6" fontId="0" fillId="2" borderId="9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6" fontId="2" fillId="2" borderId="10" xfId="0" applyNumberFormat="1" applyFont="1" applyFill="1" applyBorder="1" applyAlignment="1" applyProtection="1">
      <alignment horizontal="center"/>
      <protection locked="0"/>
    </xf>
    <xf numFmtId="6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6" fontId="0" fillId="2" borderId="14" xfId="0" applyNumberFormat="1" applyFill="1" applyBorder="1" applyAlignment="1" applyProtection="1">
      <alignment horizontal="center"/>
      <protection locked="0"/>
    </xf>
    <xf numFmtId="6" fontId="0" fillId="2" borderId="12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Protection="1">
      <protection locked="0"/>
    </xf>
    <xf numFmtId="6" fontId="0" fillId="2" borderId="10" xfId="0" applyNumberFormat="1" applyFill="1" applyBorder="1" applyProtection="1">
      <protection locked="0"/>
    </xf>
    <xf numFmtId="6" fontId="0" fillId="2" borderId="9" xfId="0" applyNumberForma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6" fontId="0" fillId="2" borderId="8" xfId="0" applyNumberFormat="1" applyFill="1" applyBorder="1" applyProtection="1">
      <protection locked="0"/>
    </xf>
    <xf numFmtId="6" fontId="0" fillId="2" borderId="7" xfId="0" applyNumberFormat="1" applyFill="1" applyBorder="1" applyProtection="1">
      <protection locked="0"/>
    </xf>
    <xf numFmtId="6" fontId="0" fillId="2" borderId="3" xfId="0" applyNumberFormat="1" applyFill="1" applyBorder="1" applyProtection="1">
      <protection locked="0"/>
    </xf>
    <xf numFmtId="6" fontId="25" fillId="2" borderId="8" xfId="0" applyNumberFormat="1" applyFont="1" applyFill="1" applyBorder="1" applyAlignment="1" applyProtection="1">
      <protection locked="0"/>
    </xf>
    <xf numFmtId="6" fontId="25" fillId="2" borderId="7" xfId="0" applyNumberFormat="1" applyFont="1" applyFill="1" applyBorder="1" applyAlignment="1" applyProtection="1">
      <protection locked="0"/>
    </xf>
    <xf numFmtId="6" fontId="25" fillId="2" borderId="10" xfId="0" applyNumberFormat="1" applyFont="1" applyFill="1" applyBorder="1" applyAlignment="1" applyProtection="1">
      <alignment horizontal="right"/>
      <protection locked="0"/>
    </xf>
    <xf numFmtId="6" fontId="0" fillId="2" borderId="11" xfId="0" applyNumberFormat="1" applyFill="1" applyBorder="1" applyProtection="1">
      <protection locked="0"/>
    </xf>
    <xf numFmtId="6" fontId="0" fillId="2" borderId="12" xfId="0" applyNumberFormat="1" applyFill="1" applyBorder="1" applyProtection="1">
      <protection locked="0"/>
    </xf>
    <xf numFmtId="6" fontId="0" fillId="2" borderId="5" xfId="0" applyNumberFormat="1" applyFill="1" applyBorder="1" applyProtection="1">
      <protection locked="0"/>
    </xf>
    <xf numFmtId="6" fontId="0" fillId="2" borderId="13" xfId="0" applyNumberFormat="1" applyFill="1" applyBorder="1" applyProtection="1">
      <protection locked="0"/>
    </xf>
    <xf numFmtId="6" fontId="0" fillId="2" borderId="14" xfId="0" applyNumberForma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6" fontId="0" fillId="0" borderId="0" xfId="0" applyNumberFormat="1" applyFill="1" applyProtection="1">
      <protection locked="0"/>
    </xf>
    <xf numFmtId="6" fontId="0" fillId="0" borderId="0" xfId="0" applyNumberFormat="1" applyProtection="1">
      <protection locked="0"/>
    </xf>
    <xf numFmtId="6" fontId="0" fillId="2" borderId="9" xfId="0" applyNumberFormat="1" applyFill="1" applyBorder="1" applyProtection="1"/>
    <xf numFmtId="6" fontId="0" fillId="2" borderId="7" xfId="0" applyNumberFormat="1" applyFill="1" applyBorder="1" applyProtection="1"/>
    <xf numFmtId="6" fontId="0" fillId="2" borderId="10" xfId="0" applyNumberFormat="1" applyFill="1" applyBorder="1" applyProtection="1"/>
    <xf numFmtId="6" fontId="0" fillId="2" borderId="3" xfId="0" applyNumberFormat="1" applyFill="1" applyBorder="1" applyProtection="1"/>
    <xf numFmtId="6" fontId="0" fillId="2" borderId="11" xfId="0" applyNumberFormat="1" applyFill="1" applyBorder="1" applyProtection="1"/>
    <xf numFmtId="6" fontId="0" fillId="2" borderId="8" xfId="0" applyNumberFormat="1" applyFill="1" applyBorder="1" applyProtection="1"/>
    <xf numFmtId="6" fontId="0" fillId="2" borderId="15" xfId="0" applyNumberFormat="1" applyFill="1" applyBorder="1" applyProtection="1"/>
    <xf numFmtId="42" fontId="0" fillId="2" borderId="10" xfId="0" applyNumberFormat="1" applyFill="1" applyBorder="1" applyAlignment="1" applyProtection="1">
      <alignment horizontal="right"/>
    </xf>
    <xf numFmtId="42" fontId="0" fillId="2" borderId="9" xfId="0" applyNumberFormat="1" applyFill="1" applyBorder="1" applyAlignment="1" applyProtection="1">
      <alignment horizontal="right"/>
    </xf>
    <xf numFmtId="6" fontId="0" fillId="2" borderId="13" xfId="0" applyNumberFormat="1" applyFill="1" applyBorder="1" applyProtection="1"/>
    <xf numFmtId="6" fontId="0" fillId="2" borderId="16" xfId="0" applyNumberFormat="1" applyFill="1" applyBorder="1" applyProtection="1"/>
    <xf numFmtId="0" fontId="27" fillId="2" borderId="0" xfId="0" applyFont="1" applyFill="1" applyAlignment="1" applyProtection="1">
      <protection locked="0"/>
    </xf>
    <xf numFmtId="165" fontId="0" fillId="2" borderId="0" xfId="0" applyNumberFormat="1" applyFill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6" fontId="0" fillId="2" borderId="17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65" fontId="0" fillId="0" borderId="0" xfId="0" applyNumberFormat="1" applyProtection="1">
      <protection locked="0"/>
    </xf>
    <xf numFmtId="6" fontId="0" fillId="2" borderId="1" xfId="0" applyNumberFormat="1" applyFill="1" applyBorder="1" applyProtection="1"/>
    <xf numFmtId="6" fontId="0" fillId="2" borderId="18" xfId="0" applyNumberFormat="1" applyFill="1" applyBorder="1" applyProtection="1"/>
    <xf numFmtId="6" fontId="0" fillId="2" borderId="17" xfId="0" applyNumberFormat="1" applyFill="1" applyBorder="1" applyProtection="1"/>
    <xf numFmtId="6" fontId="0" fillId="2" borderId="2" xfId="0" applyNumberFormat="1" applyFill="1" applyBorder="1" applyProtection="1"/>
    <xf numFmtId="165" fontId="0" fillId="2" borderId="0" xfId="0" applyNumberFormat="1" applyFill="1" applyProtection="1"/>
    <xf numFmtId="42" fontId="0" fillId="2" borderId="1" xfId="0" applyNumberForma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6" fontId="3" fillId="2" borderId="1" xfId="0" applyNumberFormat="1" applyFont="1" applyFill="1" applyBorder="1" applyProtection="1">
      <protection locked="0"/>
    </xf>
    <xf numFmtId="5" fontId="13" fillId="2" borderId="0" xfId="0" applyNumberFormat="1" applyFont="1" applyFill="1" applyBorder="1" applyProtection="1">
      <protection locked="0"/>
    </xf>
    <xf numFmtId="5" fontId="3" fillId="2" borderId="0" xfId="0" applyNumberFormat="1" applyFont="1" applyFill="1" applyProtection="1">
      <protection locked="0"/>
    </xf>
    <xf numFmtId="6" fontId="3" fillId="2" borderId="0" xfId="0" applyNumberFormat="1" applyFont="1" applyFill="1" applyProtection="1">
      <protection locked="0"/>
    </xf>
    <xf numFmtId="5" fontId="8" fillId="2" borderId="0" xfId="0" applyNumberFormat="1" applyFont="1" applyFill="1" applyBorder="1" applyProtection="1">
      <protection locked="0"/>
    </xf>
    <xf numFmtId="5" fontId="8" fillId="2" borderId="0" xfId="0" applyNumberFormat="1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6" fontId="10" fillId="2" borderId="0" xfId="0" applyNumberFormat="1" applyFont="1" applyFill="1" applyBorder="1" applyProtection="1">
      <protection locked="0"/>
    </xf>
    <xf numFmtId="5" fontId="13" fillId="2" borderId="0" xfId="0" applyNumberFormat="1" applyFont="1" applyFill="1" applyBorder="1" applyAlignment="1" applyProtection="1">
      <alignment horizontal="center"/>
      <protection locked="0"/>
    </xf>
    <xf numFmtId="5" fontId="3" fillId="2" borderId="0" xfId="0" applyNumberFormat="1" applyFont="1" applyFill="1" applyBorder="1" applyProtection="1">
      <protection locked="0"/>
    </xf>
    <xf numFmtId="0" fontId="9" fillId="2" borderId="0" xfId="0" applyFont="1" applyFill="1" applyAlignment="1" applyProtection="1">
      <alignment horizontal="left" indent="2"/>
      <protection locked="0"/>
    </xf>
    <xf numFmtId="6" fontId="3" fillId="2" borderId="0" xfId="0" applyNumberFormat="1" applyFont="1" applyFill="1" applyBorder="1" applyProtection="1">
      <protection locked="0"/>
    </xf>
    <xf numFmtId="5" fontId="13" fillId="2" borderId="0" xfId="0" applyNumberFormat="1" applyFont="1" applyFill="1" applyProtection="1">
      <protection locked="0"/>
    </xf>
    <xf numFmtId="6" fontId="13" fillId="2" borderId="0" xfId="0" applyNumberFormat="1" applyFont="1" applyFill="1" applyProtection="1">
      <protection locked="0"/>
    </xf>
    <xf numFmtId="6" fontId="3" fillId="2" borderId="17" xfId="0" applyNumberFormat="1" applyFont="1" applyFill="1" applyBorder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6" fontId="3" fillId="2" borderId="1" xfId="0" applyNumberFormat="1" applyFont="1" applyFill="1" applyBorder="1" applyProtection="1"/>
    <xf numFmtId="6" fontId="10" fillId="2" borderId="1" xfId="0" applyNumberFormat="1" applyFont="1" applyFill="1" applyBorder="1" applyProtection="1"/>
    <xf numFmtId="6" fontId="3" fillId="2" borderId="2" xfId="0" applyNumberFormat="1" applyFont="1" applyFill="1" applyBorder="1" applyProtection="1"/>
    <xf numFmtId="6" fontId="8" fillId="0" borderId="1" xfId="0" applyNumberFormat="1" applyFont="1" applyBorder="1" applyProtection="1">
      <protection locked="0"/>
    </xf>
    <xf numFmtId="6" fontId="8" fillId="2" borderId="1" xfId="0" applyNumberFormat="1" applyFont="1" applyFill="1" applyBorder="1" applyProtection="1">
      <protection locked="0"/>
    </xf>
    <xf numFmtId="6" fontId="3" fillId="2" borderId="17" xfId="0" applyNumberFormat="1" applyFont="1" applyFill="1" applyBorder="1" applyProtection="1"/>
    <xf numFmtId="0" fontId="3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27" fillId="2" borderId="0" xfId="0" applyFont="1" applyFill="1" applyAlignment="1" applyProtection="1">
      <alignment horizontal="center"/>
      <protection locked="0"/>
    </xf>
    <xf numFmtId="0" fontId="14" fillId="0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>
      <alignment horizontal="left" vertical="top" wrapText="1"/>
    </xf>
    <xf numFmtId="0" fontId="27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542608</xdr:colOff>
      <xdr:row>4</xdr:row>
      <xdr:rowOff>133350</xdr:rowOff>
    </xdr:from>
    <xdr:to>
      <xdr:col>8</xdr:col>
      <xdr:colOff>95568</xdr:colOff>
      <xdr:row>10</xdr:row>
      <xdr:rowOff>152400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27941" y="768350"/>
          <a:ext cx="310896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34</xdr:row>
      <xdr:rowOff>9525</xdr:rowOff>
    </xdr:from>
    <xdr:to>
      <xdr:col>7</xdr:col>
      <xdr:colOff>200025</xdr:colOff>
      <xdr:row>47</xdr:row>
      <xdr:rowOff>152400</xdr:rowOff>
    </xdr:to>
    <xdr:pic>
      <xdr:nvPicPr>
        <xdr:cNvPr id="10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6134100"/>
          <a:ext cx="220980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1"/>
  <sheetViews>
    <sheetView tabSelected="1" zoomScale="90" workbookViewId="0">
      <selection activeCell="A53" sqref="A53"/>
    </sheetView>
  </sheetViews>
  <sheetFormatPr defaultColWidth="8.85546875" defaultRowHeight="12.7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35.25">
      <c r="A16" s="1"/>
      <c r="B16" s="170" t="s">
        <v>137</v>
      </c>
      <c r="C16" s="170"/>
      <c r="D16" s="170"/>
      <c r="E16" s="170"/>
      <c r="F16" s="170"/>
      <c r="G16" s="170"/>
      <c r="H16" s="170"/>
      <c r="I16" s="170"/>
      <c r="J16" s="170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8">
      <c r="A20" s="1"/>
      <c r="B20" s="171" t="s">
        <v>48</v>
      </c>
      <c r="C20" s="171"/>
      <c r="D20" s="171"/>
      <c r="E20" s="171"/>
      <c r="F20" s="171"/>
      <c r="G20" s="171"/>
      <c r="H20" s="171"/>
      <c r="I20" s="171"/>
      <c r="J20" s="17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8">
      <c r="A22" s="1"/>
      <c r="B22" s="171" t="s">
        <v>134</v>
      </c>
      <c r="C22" s="171"/>
      <c r="D22" s="171"/>
      <c r="E22" s="171"/>
      <c r="F22" s="171"/>
      <c r="G22" s="171"/>
      <c r="H22" s="171"/>
      <c r="I22" s="171"/>
      <c r="J22" s="17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8">
      <c r="A24" s="1"/>
      <c r="B24" s="171" t="s">
        <v>49</v>
      </c>
      <c r="C24" s="171"/>
      <c r="D24" s="171"/>
      <c r="E24" s="171"/>
      <c r="F24" s="171"/>
      <c r="G24" s="171"/>
      <c r="H24" s="171"/>
      <c r="I24" s="171"/>
      <c r="J24" s="17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8">
      <c r="A26" s="1"/>
      <c r="B26" s="171" t="s">
        <v>50</v>
      </c>
      <c r="C26" s="171"/>
      <c r="D26" s="171"/>
      <c r="E26" s="171"/>
      <c r="F26" s="171"/>
      <c r="G26" s="171"/>
      <c r="H26" s="171"/>
      <c r="I26" s="171"/>
      <c r="J26" s="17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8">
      <c r="A28" s="1"/>
      <c r="B28" s="171" t="s">
        <v>51</v>
      </c>
      <c r="C28" s="171"/>
      <c r="D28" s="171"/>
      <c r="E28" s="171"/>
      <c r="F28" s="171"/>
      <c r="G28" s="171"/>
      <c r="H28" s="171"/>
      <c r="I28" s="171"/>
      <c r="J28" s="17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8">
      <c r="A30" s="1"/>
      <c r="B30" s="171" t="s">
        <v>52</v>
      </c>
      <c r="C30" s="171"/>
      <c r="D30" s="171"/>
      <c r="E30" s="171"/>
      <c r="F30" s="171"/>
      <c r="G30" s="171"/>
      <c r="H30" s="171"/>
      <c r="I30" s="171"/>
      <c r="J30" s="17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sheetProtection selectLockedCells="1" selectUnlockedCells="1"/>
  <mergeCells count="7">
    <mergeCell ref="B16:J16"/>
    <mergeCell ref="B30:J30"/>
    <mergeCell ref="B28:J28"/>
    <mergeCell ref="B26:J26"/>
    <mergeCell ref="B24:J24"/>
    <mergeCell ref="B22:J22"/>
    <mergeCell ref="B20:J20"/>
  </mergeCells>
  <phoneticPr fontId="26" type="noConversion"/>
  <printOptions horizontalCentered="1"/>
  <pageMargins left="0.75" right="0.75" top="1" bottom="1" header="0.5" footer="0.5"/>
  <pageSetup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52"/>
  <sheetViews>
    <sheetView zoomScaleNormal="100" workbookViewId="0">
      <selection activeCell="C7" sqref="C7"/>
    </sheetView>
  </sheetViews>
  <sheetFormatPr defaultColWidth="8.85546875" defaultRowHeight="12.75"/>
  <cols>
    <col min="1" max="1" width="20.42578125" style="144" customWidth="1"/>
    <col min="2" max="2" width="24.85546875" style="144" customWidth="1"/>
    <col min="3" max="3" width="12.140625" style="144" bestFit="1" customWidth="1"/>
    <col min="4" max="4" width="10.7109375" style="144" customWidth="1"/>
    <col min="5" max="5" width="12.7109375" style="144" customWidth="1"/>
    <col min="6" max="6" width="6.85546875" style="144" customWidth="1"/>
    <col min="7" max="7" width="34.42578125" style="144" bestFit="1" customWidth="1"/>
    <col min="8" max="8" width="9.140625" style="143" customWidth="1"/>
    <col min="9" max="9" width="27.140625" style="144" customWidth="1"/>
    <col min="10" max="10" width="6.28515625" style="144" customWidth="1"/>
    <col min="11" max="11" width="12" style="144" bestFit="1" customWidth="1"/>
    <col min="12" max="12" width="10.7109375" style="144" customWidth="1"/>
    <col min="13" max="16384" width="8.85546875" style="144"/>
  </cols>
  <sheetData>
    <row r="1" spans="1:12" s="135" customFormat="1" ht="18">
      <c r="A1" s="178" t="s">
        <v>42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2" s="135" customFormat="1" ht="18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s="141" customFormat="1" ht="15">
      <c r="A3" s="138"/>
      <c r="B3" s="138"/>
      <c r="C3" s="139"/>
      <c r="D3" s="139"/>
      <c r="E3" s="139"/>
      <c r="F3" s="139"/>
      <c r="G3" s="139"/>
      <c r="H3" s="139"/>
      <c r="I3" s="138"/>
      <c r="J3" s="138"/>
      <c r="K3" s="139"/>
      <c r="L3" s="140"/>
    </row>
    <row r="4" spans="1:12" ht="18">
      <c r="A4" s="177" t="s">
        <v>107</v>
      </c>
      <c r="B4" s="177"/>
      <c r="C4" s="177"/>
      <c r="D4" s="177"/>
      <c r="E4" s="177"/>
      <c r="F4" s="142"/>
      <c r="G4" s="177" t="s">
        <v>115</v>
      </c>
      <c r="H4" s="177"/>
      <c r="I4" s="177"/>
      <c r="J4" s="177"/>
      <c r="K4" s="177"/>
      <c r="L4" s="143"/>
    </row>
    <row r="5" spans="1:12" ht="15">
      <c r="A5" s="136"/>
      <c r="B5" s="145"/>
      <c r="C5" s="145"/>
      <c r="D5" s="145"/>
      <c r="E5" s="145"/>
      <c r="F5" s="145"/>
      <c r="G5" s="136"/>
      <c r="H5" s="137"/>
      <c r="I5" s="137"/>
      <c r="J5" s="137"/>
      <c r="K5" s="137"/>
    </row>
    <row r="6" spans="1:12" ht="15.75">
      <c r="A6" s="146" t="s">
        <v>108</v>
      </c>
      <c r="B6" s="137"/>
      <c r="C6" s="137"/>
      <c r="D6" s="137"/>
      <c r="E6" s="137"/>
      <c r="F6" s="137"/>
      <c r="G6" s="146" t="s">
        <v>116</v>
      </c>
      <c r="H6" s="137"/>
      <c r="I6" s="137"/>
      <c r="J6" s="137"/>
      <c r="K6" s="137"/>
    </row>
    <row r="7" spans="1:12" ht="15.75">
      <c r="A7" s="136" t="s">
        <v>109</v>
      </c>
      <c r="B7" s="137"/>
      <c r="C7" s="164" t="str">
        <f>'Cash flow'!$Q$44</f>
        <v xml:space="preserve"> </v>
      </c>
      <c r="D7" s="148"/>
      <c r="E7" s="149"/>
      <c r="F7" s="149"/>
      <c r="G7" s="136" t="s">
        <v>117</v>
      </c>
      <c r="H7" s="150"/>
      <c r="I7" s="167">
        <v>0</v>
      </c>
      <c r="J7" s="151"/>
      <c r="K7" s="152"/>
    </row>
    <row r="8" spans="1:12" ht="15">
      <c r="A8" s="136" t="s">
        <v>110</v>
      </c>
      <c r="B8" s="137"/>
      <c r="C8" s="168">
        <v>0</v>
      </c>
      <c r="D8" s="151"/>
      <c r="E8" s="149"/>
      <c r="F8" s="149"/>
      <c r="G8" s="136" t="s">
        <v>119</v>
      </c>
      <c r="H8" s="150"/>
      <c r="I8" s="147">
        <v>0</v>
      </c>
      <c r="J8" s="151"/>
      <c r="K8" s="152"/>
    </row>
    <row r="9" spans="1:12" ht="15.75">
      <c r="A9" s="136" t="s">
        <v>60</v>
      </c>
      <c r="B9" s="137"/>
      <c r="C9" s="168">
        <v>0</v>
      </c>
      <c r="D9" s="148"/>
      <c r="E9" s="149"/>
      <c r="F9" s="149"/>
      <c r="G9" s="136"/>
      <c r="H9" s="150"/>
      <c r="I9" s="151"/>
      <c r="J9" s="151"/>
      <c r="K9" s="152"/>
    </row>
    <row r="10" spans="1:12" ht="15">
      <c r="A10" s="136" t="s">
        <v>111</v>
      </c>
      <c r="B10" s="137"/>
      <c r="C10" s="168">
        <v>0</v>
      </c>
      <c r="D10" s="151"/>
      <c r="E10" s="149"/>
      <c r="F10" s="149"/>
      <c r="G10" s="153" t="s">
        <v>120</v>
      </c>
      <c r="H10" s="150"/>
      <c r="I10" s="152"/>
      <c r="J10" s="152"/>
      <c r="K10" s="165">
        <f>SUM(I7:I8)</f>
        <v>0</v>
      </c>
    </row>
    <row r="11" spans="1:12" ht="15">
      <c r="A11" s="136"/>
      <c r="B11" s="137"/>
      <c r="C11" s="149"/>
      <c r="D11" s="149"/>
      <c r="E11" s="149"/>
      <c r="F11" s="149"/>
      <c r="G11" s="136"/>
      <c r="H11" s="137"/>
      <c r="I11" s="149"/>
      <c r="J11" s="149"/>
      <c r="K11" s="149"/>
    </row>
    <row r="12" spans="1:12" ht="15.75">
      <c r="A12" s="153" t="s">
        <v>112</v>
      </c>
      <c r="B12" s="137"/>
      <c r="C12" s="149"/>
      <c r="D12" s="149"/>
      <c r="E12" s="165">
        <f>SUM(C7:C10)</f>
        <v>0</v>
      </c>
      <c r="F12" s="154"/>
      <c r="G12" s="146" t="s">
        <v>121</v>
      </c>
      <c r="H12" s="150"/>
      <c r="I12" s="149"/>
      <c r="J12" s="149"/>
      <c r="K12" s="137"/>
    </row>
    <row r="13" spans="1:12" ht="15">
      <c r="A13" s="136"/>
      <c r="B13" s="137"/>
      <c r="C13" s="149"/>
      <c r="D13" s="149"/>
      <c r="E13" s="149"/>
      <c r="F13" s="149"/>
      <c r="G13" s="136" t="s">
        <v>118</v>
      </c>
      <c r="H13" s="150"/>
      <c r="I13" s="168">
        <v>0</v>
      </c>
      <c r="J13" s="151"/>
      <c r="K13" s="149"/>
    </row>
    <row r="14" spans="1:12" ht="15.75">
      <c r="A14" s="146" t="s">
        <v>130</v>
      </c>
      <c r="B14" s="137"/>
      <c r="C14" s="149"/>
      <c r="D14" s="149"/>
      <c r="E14" s="149"/>
      <c r="F14" s="149"/>
      <c r="G14" s="136" t="s">
        <v>132</v>
      </c>
      <c r="H14" s="150"/>
      <c r="I14" s="164" t="str">
        <f>'Amortization Table'!$F$57</f>
        <v/>
      </c>
      <c r="J14" s="148"/>
      <c r="K14" s="149"/>
    </row>
    <row r="15" spans="1:12" ht="15.75">
      <c r="A15" s="136" t="s">
        <v>58</v>
      </c>
      <c r="B15" s="137"/>
      <c r="C15" s="164">
        <f>'Sources &amp; Uses'!$F$18</f>
        <v>0</v>
      </c>
      <c r="D15" s="148"/>
      <c r="E15" s="149"/>
      <c r="F15" s="149"/>
      <c r="G15" s="136" t="s">
        <v>111</v>
      </c>
      <c r="H15" s="150"/>
      <c r="I15" s="168">
        <v>0</v>
      </c>
      <c r="J15" s="151"/>
      <c r="K15" s="149"/>
    </row>
    <row r="16" spans="1:12" ht="15.75">
      <c r="A16" s="136" t="s">
        <v>59</v>
      </c>
      <c r="B16" s="137"/>
      <c r="C16" s="164">
        <f>'Sources &amp; Uses'!$F$20</f>
        <v>0</v>
      </c>
      <c r="D16" s="148"/>
      <c r="E16" s="149"/>
      <c r="F16" s="149"/>
      <c r="G16" s="136" t="s">
        <v>111</v>
      </c>
      <c r="H16" s="150"/>
      <c r="I16" s="168">
        <v>0</v>
      </c>
      <c r="J16" s="151"/>
      <c r="K16" s="149"/>
    </row>
    <row r="17" spans="1:11" ht="15.75">
      <c r="A17" s="136" t="s">
        <v>68</v>
      </c>
      <c r="B17" s="137"/>
      <c r="C17" s="164">
        <f>'Sources &amp; Uses'!$F$22+'Sources &amp; Uses'!$F$28</f>
        <v>0</v>
      </c>
      <c r="D17" s="148"/>
      <c r="E17" s="149"/>
      <c r="F17" s="149"/>
      <c r="G17" s="136"/>
      <c r="H17" s="150"/>
      <c r="I17" s="156"/>
      <c r="J17" s="156"/>
      <c r="K17" s="149"/>
    </row>
    <row r="18" spans="1:11" ht="15.75">
      <c r="A18" s="136" t="s">
        <v>61</v>
      </c>
      <c r="B18" s="137"/>
      <c r="C18" s="164">
        <f>'Sources &amp; Uses'!$F$26</f>
        <v>0</v>
      </c>
      <c r="D18" s="148"/>
      <c r="E18" s="149"/>
      <c r="F18" s="149"/>
      <c r="G18" s="153" t="s">
        <v>122</v>
      </c>
      <c r="H18" s="150"/>
      <c r="I18" s="150"/>
      <c r="J18" s="150"/>
      <c r="K18" s="164">
        <f>SUM(I13:I16)</f>
        <v>0</v>
      </c>
    </row>
    <row r="19" spans="1:11" ht="15.75">
      <c r="A19" s="157" t="s">
        <v>131</v>
      </c>
      <c r="B19" s="137"/>
      <c r="C19" s="164">
        <f>-('Income statement'!$C$24+'Income statement'!$G$24+'Income statement'!$K$24)</f>
        <v>0</v>
      </c>
      <c r="D19" s="148"/>
      <c r="E19" s="149"/>
      <c r="F19" s="149"/>
      <c r="G19" s="136"/>
      <c r="H19" s="150"/>
      <c r="I19" s="150"/>
      <c r="J19" s="150"/>
      <c r="K19" s="150"/>
    </row>
    <row r="20" spans="1:11" ht="15.75">
      <c r="A20" s="136"/>
      <c r="B20" s="137"/>
      <c r="C20" s="151"/>
      <c r="D20" s="151"/>
      <c r="E20" s="149"/>
      <c r="F20" s="149"/>
      <c r="G20" s="146" t="s">
        <v>123</v>
      </c>
      <c r="H20" s="150"/>
      <c r="I20" s="150"/>
      <c r="J20" s="150"/>
      <c r="K20" s="164">
        <f>+K10+K18</f>
        <v>0</v>
      </c>
    </row>
    <row r="21" spans="1:11" ht="15">
      <c r="A21" s="153" t="s">
        <v>113</v>
      </c>
      <c r="B21" s="137"/>
      <c r="C21" s="156"/>
      <c r="D21" s="156"/>
      <c r="E21" s="164">
        <f>SUM(C15:C19)</f>
        <v>0</v>
      </c>
      <c r="F21" s="158"/>
      <c r="G21" s="136"/>
      <c r="H21" s="150"/>
      <c r="I21" s="150"/>
      <c r="J21" s="150"/>
      <c r="K21" s="158"/>
    </row>
    <row r="22" spans="1:11" ht="15.75">
      <c r="A22" s="136"/>
      <c r="B22" s="137"/>
      <c r="C22" s="137"/>
      <c r="D22" s="137"/>
      <c r="E22" s="137"/>
      <c r="F22" s="137"/>
      <c r="G22" s="146" t="s">
        <v>124</v>
      </c>
      <c r="H22" s="150"/>
      <c r="I22" s="158"/>
      <c r="J22" s="150"/>
      <c r="K22" s="158"/>
    </row>
    <row r="23" spans="1:11" ht="16.5" thickBot="1">
      <c r="A23" s="146" t="s">
        <v>114</v>
      </c>
      <c r="B23" s="137"/>
      <c r="C23" s="149"/>
      <c r="D23" s="159"/>
      <c r="E23" s="166">
        <f>+E12+E21</f>
        <v>0</v>
      </c>
      <c r="F23" s="158"/>
      <c r="G23" s="136" t="s">
        <v>125</v>
      </c>
      <c r="H23" s="150"/>
      <c r="I23" s="164">
        <f>'Sources &amp; Uses'!$F$6+'Sources &amp; Uses'!$F$8</f>
        <v>0</v>
      </c>
      <c r="J23" s="160"/>
      <c r="K23" s="150"/>
    </row>
    <row r="24" spans="1:11" ht="15.75" thickTop="1">
      <c r="A24" s="136"/>
      <c r="B24" s="137"/>
      <c r="C24" s="137"/>
      <c r="D24" s="137"/>
      <c r="E24" s="137"/>
      <c r="F24" s="137"/>
      <c r="G24" s="136" t="s">
        <v>126</v>
      </c>
      <c r="H24" s="150"/>
      <c r="I24" s="169">
        <f>SUM(E23-K20-I23)</f>
        <v>0</v>
      </c>
      <c r="J24" s="150"/>
      <c r="K24" s="150"/>
    </row>
    <row r="25" spans="1:11" ht="15">
      <c r="A25" s="136"/>
      <c r="B25" s="137"/>
      <c r="C25" s="137"/>
      <c r="D25" s="137"/>
      <c r="E25" s="137"/>
      <c r="F25" s="137"/>
      <c r="G25" s="136"/>
      <c r="H25" s="150"/>
      <c r="I25" s="150"/>
      <c r="J25" s="150"/>
      <c r="K25" s="150"/>
    </row>
    <row r="26" spans="1:11" ht="15">
      <c r="A26" s="145"/>
      <c r="B26" s="145"/>
      <c r="C26" s="145"/>
      <c r="D26" s="145"/>
      <c r="E26" s="145"/>
      <c r="F26" s="145"/>
      <c r="G26" s="153" t="s">
        <v>127</v>
      </c>
      <c r="H26" s="150"/>
      <c r="I26" s="150"/>
      <c r="J26" s="150"/>
      <c r="K26" s="164">
        <f>SUM(I23:I24)</f>
        <v>0</v>
      </c>
    </row>
    <row r="27" spans="1:11" ht="15">
      <c r="A27" s="145"/>
      <c r="B27" s="145"/>
      <c r="C27" s="145"/>
      <c r="D27" s="145"/>
      <c r="E27" s="145"/>
      <c r="F27" s="145"/>
      <c r="G27" s="136"/>
      <c r="H27" s="137"/>
      <c r="I27" s="137"/>
      <c r="J27" s="137"/>
      <c r="K27" s="137"/>
    </row>
    <row r="28" spans="1:11" ht="16.5" thickBot="1">
      <c r="A28" s="145"/>
      <c r="B28" s="145"/>
      <c r="C28" s="145"/>
      <c r="D28" s="145"/>
      <c r="E28" s="145"/>
      <c r="F28" s="145"/>
      <c r="G28" s="146" t="s">
        <v>128</v>
      </c>
      <c r="H28" s="150"/>
      <c r="I28" s="150"/>
      <c r="J28" s="150"/>
      <c r="K28" s="166">
        <f>+K20+K26</f>
        <v>0</v>
      </c>
    </row>
    <row r="29" spans="1:11" ht="15.75" thickTop="1">
      <c r="A29" s="145"/>
      <c r="B29" s="145"/>
      <c r="C29" s="145"/>
      <c r="D29" s="145"/>
      <c r="E29" s="145"/>
      <c r="F29" s="145"/>
      <c r="G29" s="162"/>
      <c r="H29" s="137"/>
      <c r="I29" s="137"/>
      <c r="J29" s="137"/>
      <c r="K29" s="137"/>
    </row>
    <row r="30" spans="1:11">
      <c r="G30" s="143"/>
    </row>
    <row r="31" spans="1:11">
      <c r="G31" s="143"/>
    </row>
    <row r="32" spans="1:11">
      <c r="G32" s="143"/>
    </row>
    <row r="33" spans="7:7">
      <c r="G33" s="143"/>
    </row>
    <row r="34" spans="7:7">
      <c r="G34" s="143"/>
    </row>
    <row r="35" spans="7:7">
      <c r="G35" s="143"/>
    </row>
    <row r="36" spans="7:7">
      <c r="G36" s="143"/>
    </row>
    <row r="37" spans="7:7">
      <c r="G37" s="143"/>
    </row>
    <row r="38" spans="7:7">
      <c r="G38" s="143"/>
    </row>
    <row r="39" spans="7:7">
      <c r="G39" s="143"/>
    </row>
    <row r="40" spans="7:7">
      <c r="G40" s="143"/>
    </row>
    <row r="41" spans="7:7">
      <c r="G41" s="143"/>
    </row>
    <row r="42" spans="7:7">
      <c r="G42" s="143"/>
    </row>
    <row r="43" spans="7:7">
      <c r="G43" s="143"/>
    </row>
    <row r="44" spans="7:7">
      <c r="G44" s="143"/>
    </row>
    <row r="45" spans="7:7">
      <c r="G45" s="143"/>
    </row>
    <row r="46" spans="7:7">
      <c r="G46" s="143"/>
    </row>
    <row r="47" spans="7:7">
      <c r="G47" s="143"/>
    </row>
    <row r="48" spans="7:7">
      <c r="G48" s="143"/>
    </row>
    <row r="49" spans="1:7">
      <c r="G49" s="143"/>
    </row>
    <row r="50" spans="1:7">
      <c r="G50" s="143"/>
    </row>
    <row r="51" spans="1:7">
      <c r="G51" s="143"/>
    </row>
    <row r="52" spans="1:7" ht="15">
      <c r="A52" s="163"/>
      <c r="B52" s="163"/>
      <c r="C52" s="163"/>
      <c r="D52" s="163"/>
      <c r="E52" s="163"/>
      <c r="F52" s="163"/>
      <c r="G52" s="143"/>
    </row>
  </sheetData>
  <sheetProtection password="C715" sheet="1" objects="1" scenarios="1" formatCells="0"/>
  <mergeCells count="3">
    <mergeCell ref="A1:K1"/>
    <mergeCell ref="A4:E4"/>
    <mergeCell ref="G4:K4"/>
  </mergeCells>
  <phoneticPr fontId="26" type="noConversion"/>
  <printOptions horizontalCentered="1"/>
  <pageMargins left="0.5" right="0.5" top="1" bottom="1" header="0.5" footer="0.5"/>
  <pageSetup scale="7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4"/>
  <sheetViews>
    <sheetView workbookViewId="0">
      <selection activeCell="F6" sqref="F6"/>
    </sheetView>
  </sheetViews>
  <sheetFormatPr defaultRowHeight="12.75"/>
  <cols>
    <col min="1" max="5" width="9.140625" style="13" customWidth="1"/>
    <col min="6" max="6" width="13.42578125" style="20" bestFit="1" customWidth="1"/>
    <col min="7" max="7" width="9.140625" style="21" customWidth="1"/>
    <col min="8" max="16384" width="9.140625" style="13"/>
  </cols>
  <sheetData>
    <row r="1" spans="1:7" s="9" customFormat="1" ht="18">
      <c r="A1" s="172" t="s">
        <v>69</v>
      </c>
      <c r="B1" s="172"/>
      <c r="C1" s="172"/>
      <c r="D1" s="172"/>
      <c r="E1" s="172"/>
      <c r="F1" s="172"/>
      <c r="G1" s="172"/>
    </row>
    <row r="2" spans="1:7">
      <c r="A2" s="10"/>
      <c r="B2" s="10"/>
      <c r="C2" s="10"/>
      <c r="D2" s="10"/>
      <c r="E2" s="10"/>
      <c r="F2" s="11"/>
      <c r="G2" s="12"/>
    </row>
    <row r="3" spans="1:7">
      <c r="A3" s="10"/>
      <c r="B3" s="10"/>
      <c r="C3" s="10"/>
      <c r="D3" s="10"/>
      <c r="E3" s="10"/>
      <c r="F3" s="11"/>
      <c r="G3" s="12"/>
    </row>
    <row r="4" spans="1:7">
      <c r="A4" s="14" t="s">
        <v>56</v>
      </c>
      <c r="B4" s="10"/>
      <c r="C4" s="10"/>
      <c r="D4" s="10"/>
      <c r="E4" s="10"/>
      <c r="F4" s="11"/>
      <c r="G4" s="12"/>
    </row>
    <row r="5" spans="1:7">
      <c r="A5" s="10"/>
      <c r="B5" s="10"/>
      <c r="C5" s="10"/>
      <c r="D5" s="10"/>
      <c r="E5" s="10"/>
      <c r="F5" s="11"/>
      <c r="G5" s="12"/>
    </row>
    <row r="6" spans="1:7">
      <c r="A6" s="10" t="s">
        <v>62</v>
      </c>
      <c r="B6" s="10"/>
      <c r="C6" s="10"/>
      <c r="D6" s="10"/>
      <c r="E6" s="10"/>
      <c r="F6" s="15"/>
      <c r="G6" s="16"/>
    </row>
    <row r="7" spans="1:7">
      <c r="A7" s="10"/>
      <c r="B7" s="10"/>
      <c r="C7" s="10"/>
      <c r="D7" s="10"/>
      <c r="E7" s="10"/>
      <c r="F7" s="11"/>
      <c r="G7" s="12"/>
    </row>
    <row r="8" spans="1:7">
      <c r="A8" s="10" t="s">
        <v>63</v>
      </c>
      <c r="B8" s="10"/>
      <c r="C8" s="10"/>
      <c r="D8" s="10"/>
      <c r="E8" s="10"/>
      <c r="F8" s="15"/>
      <c r="G8" s="16"/>
    </row>
    <row r="9" spans="1:7">
      <c r="A9" s="17" t="s">
        <v>53</v>
      </c>
      <c r="B9" s="10"/>
      <c r="C9" s="10"/>
      <c r="D9" s="10"/>
      <c r="E9" s="10"/>
      <c r="F9" s="11"/>
      <c r="G9" s="12"/>
    </row>
    <row r="10" spans="1:7">
      <c r="A10" s="10"/>
      <c r="B10" s="10"/>
      <c r="C10" s="10"/>
      <c r="D10" s="10"/>
      <c r="E10" s="10"/>
      <c r="F10" s="11"/>
      <c r="G10" s="12"/>
    </row>
    <row r="11" spans="1:7">
      <c r="A11" s="10" t="s">
        <v>54</v>
      </c>
      <c r="B11" s="10"/>
      <c r="C11" s="10"/>
      <c r="D11" s="10"/>
      <c r="E11" s="10"/>
      <c r="F11" s="15"/>
      <c r="G11" s="16"/>
    </row>
    <row r="12" spans="1:7">
      <c r="A12" s="10"/>
      <c r="B12" s="10"/>
      <c r="C12" s="10"/>
      <c r="D12" s="10"/>
      <c r="E12" s="10"/>
      <c r="F12" s="11"/>
      <c r="G12" s="12"/>
    </row>
    <row r="13" spans="1:7" ht="13.5" thickBot="1">
      <c r="A13" s="18" t="s">
        <v>55</v>
      </c>
      <c r="B13" s="10"/>
      <c r="C13" s="10"/>
      <c r="D13" s="10"/>
      <c r="E13" s="10"/>
      <c r="F13" s="22">
        <f>SUM(F6+F8+F11)</f>
        <v>0</v>
      </c>
      <c r="G13" s="16"/>
    </row>
    <row r="14" spans="1:7" ht="13.5" thickTop="1">
      <c r="A14" s="10"/>
      <c r="B14" s="10"/>
      <c r="C14" s="10"/>
      <c r="D14" s="10"/>
      <c r="E14" s="10"/>
      <c r="F14" s="11"/>
      <c r="G14" s="12"/>
    </row>
    <row r="15" spans="1:7">
      <c r="A15" s="10"/>
      <c r="B15" s="10"/>
      <c r="C15" s="10"/>
      <c r="D15" s="10"/>
      <c r="E15" s="10"/>
      <c r="F15" s="11"/>
      <c r="G15" s="12"/>
    </row>
    <row r="16" spans="1:7">
      <c r="A16" s="14" t="s">
        <v>57</v>
      </c>
      <c r="B16" s="10"/>
      <c r="C16" s="10"/>
      <c r="D16" s="10"/>
      <c r="E16" s="10"/>
      <c r="F16" s="11"/>
      <c r="G16" s="12"/>
    </row>
    <row r="17" spans="1:7">
      <c r="A17" s="10"/>
      <c r="B17" s="10"/>
      <c r="C17" s="10"/>
      <c r="D17" s="10"/>
      <c r="E17" s="10"/>
      <c r="F17" s="11"/>
      <c r="G17" s="12"/>
    </row>
    <row r="18" spans="1:7">
      <c r="A18" s="10" t="s">
        <v>58</v>
      </c>
      <c r="B18" s="10"/>
      <c r="C18" s="10"/>
      <c r="D18" s="10"/>
      <c r="E18" s="10"/>
      <c r="F18" s="15"/>
      <c r="G18" s="16"/>
    </row>
    <row r="19" spans="1:7">
      <c r="A19" s="10"/>
      <c r="B19" s="10"/>
      <c r="C19" s="10"/>
      <c r="D19" s="10"/>
      <c r="E19" s="10"/>
      <c r="F19" s="11"/>
      <c r="G19" s="12"/>
    </row>
    <row r="20" spans="1:7">
      <c r="A20" s="10" t="s">
        <v>59</v>
      </c>
      <c r="B20" s="10"/>
      <c r="C20" s="10"/>
      <c r="D20" s="10"/>
      <c r="E20" s="10"/>
      <c r="F20" s="15"/>
      <c r="G20" s="16"/>
    </row>
    <row r="21" spans="1:7">
      <c r="A21" s="10"/>
      <c r="B21" s="10"/>
      <c r="C21" s="10"/>
      <c r="D21" s="10"/>
      <c r="E21" s="10"/>
      <c r="F21" s="19"/>
      <c r="G21" s="12"/>
    </row>
    <row r="22" spans="1:7">
      <c r="A22" s="10" t="s">
        <v>68</v>
      </c>
      <c r="B22" s="10"/>
      <c r="C22" s="10"/>
      <c r="D22" s="10"/>
      <c r="E22" s="10"/>
      <c r="F22" s="15"/>
      <c r="G22" s="16"/>
    </row>
    <row r="23" spans="1:7">
      <c r="A23" s="10"/>
      <c r="B23" s="10"/>
      <c r="C23" s="10"/>
      <c r="D23" s="10"/>
      <c r="E23" s="10"/>
      <c r="F23" s="11"/>
      <c r="G23" s="12"/>
    </row>
    <row r="24" spans="1:7">
      <c r="A24" s="10" t="s">
        <v>60</v>
      </c>
      <c r="B24" s="10"/>
      <c r="C24" s="10"/>
      <c r="D24" s="10"/>
      <c r="E24" s="10"/>
      <c r="F24" s="15"/>
      <c r="G24" s="16"/>
    </row>
    <row r="25" spans="1:7">
      <c r="A25" s="10"/>
      <c r="B25" s="10"/>
      <c r="C25" s="10"/>
      <c r="D25" s="10"/>
      <c r="E25" s="10"/>
      <c r="F25" s="11"/>
      <c r="G25" s="12"/>
    </row>
    <row r="26" spans="1:7">
      <c r="A26" s="10" t="s">
        <v>61</v>
      </c>
      <c r="B26" s="10"/>
      <c r="C26" s="10"/>
      <c r="D26" s="10"/>
      <c r="E26" s="10"/>
      <c r="F26" s="15"/>
      <c r="G26" s="16"/>
    </row>
    <row r="27" spans="1:7">
      <c r="A27" s="10"/>
      <c r="B27" s="10"/>
      <c r="C27" s="10"/>
      <c r="D27" s="10"/>
      <c r="E27" s="10"/>
      <c r="F27" s="11"/>
      <c r="G27" s="12"/>
    </row>
    <row r="28" spans="1:7">
      <c r="A28" s="10" t="s">
        <v>64</v>
      </c>
      <c r="B28" s="10"/>
      <c r="C28" s="10"/>
      <c r="D28" s="10"/>
      <c r="E28" s="10"/>
      <c r="F28" s="15"/>
      <c r="G28" s="16"/>
    </row>
    <row r="29" spans="1:7">
      <c r="A29" s="10" t="s">
        <v>65</v>
      </c>
      <c r="B29" s="10"/>
      <c r="C29" s="10"/>
      <c r="D29" s="10"/>
      <c r="E29" s="10"/>
      <c r="F29" s="11"/>
      <c r="G29" s="12"/>
    </row>
    <row r="30" spans="1:7">
      <c r="A30" s="10"/>
      <c r="B30" s="10"/>
      <c r="C30" s="10"/>
      <c r="D30" s="10"/>
      <c r="E30" s="10"/>
      <c r="F30" s="11"/>
      <c r="G30" s="12"/>
    </row>
    <row r="31" spans="1:7">
      <c r="A31" s="10" t="s">
        <v>66</v>
      </c>
      <c r="B31" s="10"/>
      <c r="C31" s="10"/>
      <c r="D31" s="10"/>
      <c r="E31" s="10"/>
      <c r="F31" s="15"/>
      <c r="G31" s="16"/>
    </row>
    <row r="32" spans="1:7">
      <c r="A32" s="10"/>
      <c r="B32" s="10"/>
      <c r="C32" s="10"/>
      <c r="D32" s="10"/>
      <c r="E32" s="10"/>
      <c r="F32" s="11"/>
      <c r="G32" s="12"/>
    </row>
    <row r="33" spans="1:7" ht="13.5" thickBot="1">
      <c r="A33" s="18" t="s">
        <v>67</v>
      </c>
      <c r="B33" s="10"/>
      <c r="C33" s="10"/>
      <c r="D33" s="10"/>
      <c r="E33" s="10"/>
      <c r="F33" s="22">
        <f>SUM(F18+F20+F22+F24+F26+F28+F31)</f>
        <v>0</v>
      </c>
      <c r="G33" s="12"/>
    </row>
    <row r="34" spans="1:7" ht="13.5" thickTop="1">
      <c r="A34" s="10"/>
      <c r="B34" s="10"/>
      <c r="C34" s="10"/>
      <c r="D34" s="10"/>
      <c r="E34" s="10"/>
      <c r="F34" s="11"/>
      <c r="G34" s="12"/>
    </row>
  </sheetData>
  <sheetProtection password="C715" sheet="1" objects="1" scenarios="1" formatCells="0"/>
  <mergeCells count="1">
    <mergeCell ref="A1:G1"/>
  </mergeCells>
  <phoneticPr fontId="0" type="noConversion"/>
  <printOptions horizontalCentered="1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105"/>
  <sheetViews>
    <sheetView zoomScaleNormal="100" workbookViewId="0">
      <selection activeCell="C7" sqref="C7"/>
    </sheetView>
  </sheetViews>
  <sheetFormatPr defaultColWidth="11.28515625" defaultRowHeight="12.75"/>
  <cols>
    <col min="1" max="1" width="3.7109375" style="25" customWidth="1"/>
    <col min="2" max="2" width="15.140625" style="25" customWidth="1"/>
    <col min="3" max="3" width="14.85546875" style="25" customWidth="1"/>
    <col min="4" max="4" width="13.7109375" style="25" customWidth="1"/>
    <col min="5" max="6" width="11.28515625" style="25" customWidth="1"/>
    <col min="7" max="7" width="14" style="25" customWidth="1"/>
    <col min="8" max="8" width="2.42578125" style="25" customWidth="1"/>
    <col min="9" max="10" width="5.85546875" style="25" customWidth="1"/>
    <col min="11" max="11" width="6" style="25" customWidth="1"/>
    <col min="12" max="16384" width="11.28515625" style="25"/>
  </cols>
  <sheetData>
    <row r="1" spans="1:11" s="24" customFormat="1" ht="26.25">
      <c r="A1" s="173" t="s">
        <v>134</v>
      </c>
      <c r="B1" s="173"/>
      <c r="C1" s="173"/>
      <c r="D1" s="173"/>
      <c r="E1" s="173"/>
      <c r="F1" s="173"/>
      <c r="G1" s="173"/>
      <c r="H1" s="23"/>
    </row>
    <row r="2" spans="1:11">
      <c r="A2" s="10"/>
      <c r="B2" s="10" t="s">
        <v>135</v>
      </c>
      <c r="C2" s="10"/>
      <c r="D2" s="10"/>
      <c r="E2" s="10"/>
      <c r="F2" s="10"/>
      <c r="G2" s="10"/>
      <c r="H2" s="10"/>
    </row>
    <row r="3" spans="1:11" s="27" customFormat="1" ht="12">
      <c r="A3" s="26"/>
      <c r="B3" s="26" t="s">
        <v>136</v>
      </c>
      <c r="C3" s="26"/>
      <c r="D3" s="26"/>
      <c r="E3" s="26"/>
      <c r="F3" s="26"/>
      <c r="G3" s="26"/>
      <c r="H3" s="26"/>
    </row>
    <row r="4" spans="1:11">
      <c r="A4" s="10"/>
      <c r="B4" s="10" t="s">
        <v>0</v>
      </c>
      <c r="C4" s="10"/>
      <c r="D4" s="10"/>
      <c r="E4" s="10"/>
      <c r="F4" s="10"/>
      <c r="G4" s="10"/>
      <c r="H4" s="10"/>
    </row>
    <row r="5" spans="1:11" ht="23.25">
      <c r="A5" s="174" t="s">
        <v>1</v>
      </c>
      <c r="B5" s="174"/>
      <c r="C5" s="174"/>
      <c r="D5" s="174"/>
      <c r="E5" s="174"/>
      <c r="F5" s="174"/>
      <c r="G5" s="174"/>
      <c r="H5" s="10"/>
      <c r="I5" s="28"/>
    </row>
    <row r="6" spans="1:11">
      <c r="A6" s="29" t="s">
        <v>2</v>
      </c>
      <c r="B6" s="30"/>
      <c r="C6" s="31"/>
      <c r="D6" s="10"/>
      <c r="E6" s="29" t="s">
        <v>3</v>
      </c>
      <c r="F6" s="32"/>
      <c r="G6" s="32"/>
      <c r="H6" s="10"/>
    </row>
    <row r="7" spans="1:11">
      <c r="A7" s="10"/>
      <c r="B7" s="33" t="s">
        <v>4</v>
      </c>
      <c r="C7" s="34"/>
      <c r="D7" s="10"/>
      <c r="E7" s="10"/>
      <c r="F7" s="33" t="s">
        <v>5</v>
      </c>
      <c r="G7" s="35"/>
      <c r="H7" s="10"/>
      <c r="I7" s="36"/>
    </row>
    <row r="8" spans="1:11">
      <c r="A8" s="10"/>
      <c r="B8" s="33" t="s">
        <v>6</v>
      </c>
      <c r="C8" s="37"/>
      <c r="D8" s="10"/>
      <c r="E8" s="10"/>
      <c r="F8" s="33" t="s">
        <v>7</v>
      </c>
      <c r="G8" s="38">
        <v>1</v>
      </c>
      <c r="H8" s="10"/>
      <c r="I8" s="39"/>
    </row>
    <row r="9" spans="1:11">
      <c r="A9" s="10"/>
      <c r="B9" s="33" t="s">
        <v>8</v>
      </c>
      <c r="C9" s="40"/>
      <c r="D9" s="10"/>
      <c r="E9" s="10"/>
      <c r="F9" s="10"/>
      <c r="G9" s="10"/>
      <c r="H9" s="10"/>
      <c r="I9" s="36"/>
      <c r="K9" s="41"/>
    </row>
    <row r="10" spans="1:11">
      <c r="A10" s="10"/>
      <c r="B10" s="33" t="s">
        <v>9</v>
      </c>
      <c r="C10" s="40"/>
      <c r="D10" s="10"/>
      <c r="E10" s="10"/>
      <c r="F10" s="10"/>
      <c r="G10" s="10"/>
      <c r="H10" s="10"/>
    </row>
    <row r="11" spans="1:11">
      <c r="A11" s="10"/>
      <c r="B11" s="33" t="s">
        <v>10</v>
      </c>
      <c r="C11" s="42"/>
      <c r="D11" s="10"/>
      <c r="E11" s="10"/>
      <c r="F11" s="10"/>
      <c r="G11" s="10"/>
      <c r="H11" s="10"/>
    </row>
    <row r="12" spans="1:11">
      <c r="A12" s="29" t="s">
        <v>11</v>
      </c>
      <c r="B12" s="32"/>
      <c r="C12" s="32"/>
      <c r="D12" s="32"/>
      <c r="E12" s="32"/>
      <c r="F12" s="32"/>
      <c r="G12" s="32"/>
      <c r="H12" s="10"/>
    </row>
    <row r="13" spans="1:11">
      <c r="A13" s="10"/>
      <c r="B13" s="33" t="s">
        <v>12</v>
      </c>
      <c r="C13" s="43">
        <v>0</v>
      </c>
      <c r="D13" s="44" t="s">
        <v>13</v>
      </c>
      <c r="E13" s="10"/>
      <c r="F13" s="10"/>
      <c r="G13" s="10"/>
      <c r="H13" s="10"/>
    </row>
    <row r="14" spans="1:11">
      <c r="A14" s="10"/>
      <c r="B14" s="33" t="s">
        <v>14</v>
      </c>
      <c r="C14" s="49" t="str">
        <f>IF(C7=0," ",PMT(Periodic_rate,Total_payments,-Loan_amount))</f>
        <v xml:space="preserve"> </v>
      </c>
      <c r="D14" s="44" t="s">
        <v>15</v>
      </c>
      <c r="E14" s="10"/>
      <c r="F14" s="10"/>
      <c r="G14" s="10"/>
      <c r="H14" s="10"/>
    </row>
    <row r="15" spans="1:11">
      <c r="A15" s="29" t="s">
        <v>16</v>
      </c>
      <c r="B15" s="32"/>
      <c r="C15" s="32"/>
      <c r="D15" s="32"/>
      <c r="E15" s="32"/>
      <c r="F15" s="32"/>
      <c r="G15" s="32"/>
      <c r="H15" s="10"/>
    </row>
    <row r="16" spans="1:11">
      <c r="A16" s="10"/>
      <c r="B16" s="33" t="s">
        <v>17</v>
      </c>
      <c r="C16" s="50" t="str">
        <f>IF(Entered_payment=0,Calculated_payment,Entered_payment)</f>
        <v xml:space="preserve"> </v>
      </c>
      <c r="D16" s="10"/>
      <c r="E16" s="10"/>
      <c r="F16" s="52" t="str">
        <f>"Beginning balance at payment "&amp;TEXT(First_payment_no,"0")&amp;":"</f>
        <v>Beginning balance at payment 1:</v>
      </c>
      <c r="G16" s="53" t="str">
        <f>IF(C7=0," ",FV(Annual_interest_rate/Payments_per_year,First_payment_no-1,Pmt_to_use,-Loan_amount))</f>
        <v xml:space="preserve"> </v>
      </c>
      <c r="H16" s="10"/>
      <c r="J16" s="45"/>
      <c r="K16" s="41"/>
    </row>
    <row r="17" spans="1:11">
      <c r="A17" s="10"/>
      <c r="B17" s="33" t="s">
        <v>18</v>
      </c>
      <c r="C17" s="51">
        <f>IF(G7=0,IF(G8=0,1,G8),1+C10*(YEAR(G7)-YEAR(C11))+INT(C10*(MONTH(G7)-MONTH(C11))/12)+IF(DAY(G7)&gt;DAY(C11),1))</f>
        <v>1</v>
      </c>
      <c r="D17" s="10"/>
      <c r="E17" s="10"/>
      <c r="F17" s="52" t="str">
        <f>"Cumulative interest prior to payment "&amp;TEXT(First_payment_no,"0")&amp;":"</f>
        <v>Cumulative interest prior to payment 1:</v>
      </c>
      <c r="G17" s="53" t="str">
        <f>IF(C7=0," ",Pmt_to_use*(First_payment_no-1)-(Loan_amount-Table_beg_bal))</f>
        <v xml:space="preserve"> </v>
      </c>
      <c r="H17" s="10"/>
    </row>
    <row r="18" spans="1:11" ht="23.25">
      <c r="A18" s="174" t="s">
        <v>19</v>
      </c>
      <c r="B18" s="174"/>
      <c r="C18" s="174"/>
      <c r="D18" s="174"/>
      <c r="E18" s="174"/>
      <c r="F18" s="174"/>
      <c r="G18" s="174"/>
      <c r="H18" s="10"/>
    </row>
    <row r="19" spans="1:11">
      <c r="A19" s="10"/>
      <c r="B19" s="10"/>
      <c r="C19" s="10"/>
      <c r="D19" s="16"/>
      <c r="E19" s="16"/>
      <c r="G19" s="10"/>
    </row>
    <row r="20" spans="1:11">
      <c r="A20" s="46"/>
      <c r="B20" s="46" t="s">
        <v>20</v>
      </c>
      <c r="C20" s="46" t="s">
        <v>21</v>
      </c>
      <c r="D20" s="46"/>
      <c r="E20" s="46"/>
      <c r="F20" s="46" t="s">
        <v>22</v>
      </c>
      <c r="G20" s="46" t="s">
        <v>23</v>
      </c>
    </row>
    <row r="21" spans="1:11">
      <c r="A21" s="47" t="s">
        <v>24</v>
      </c>
      <c r="B21" s="47" t="s">
        <v>25</v>
      </c>
      <c r="C21" s="47" t="s">
        <v>26</v>
      </c>
      <c r="D21" s="47" t="s">
        <v>86</v>
      </c>
      <c r="E21" s="47" t="s">
        <v>27</v>
      </c>
      <c r="F21" s="47" t="s">
        <v>26</v>
      </c>
      <c r="G21" s="47" t="s">
        <v>86</v>
      </c>
      <c r="I21" s="41"/>
    </row>
    <row r="22" spans="1:11">
      <c r="A22" s="54" t="str">
        <f>IF(First_payment_no&lt;Total_payments,First_payment_no,"")</f>
        <v/>
      </c>
      <c r="B22" s="55" t="str">
        <f t="shared" ref="B22:B85" si="0">Show.Date</f>
        <v/>
      </c>
      <c r="C22" s="56" t="str">
        <f>IF(A22&lt;&gt;"",IF(Table_beg_bal&lt;0,0,Table_beg_bal),"")</f>
        <v/>
      </c>
      <c r="D22" s="56" t="str">
        <f t="shared" ref="D22:D85" si="1">Interest</f>
        <v/>
      </c>
      <c r="E22" s="56" t="str">
        <f t="shared" ref="E22:E85" si="2">Principal</f>
        <v/>
      </c>
      <c r="F22" s="57" t="str">
        <f t="shared" ref="F22:F85" si="3">Ending.Balance</f>
        <v/>
      </c>
      <c r="G22" s="57" t="str">
        <f>IF(A22&lt;&gt;"",D22+Table_prior_interest,"")</f>
        <v/>
      </c>
      <c r="I22" s="36"/>
      <c r="K22" s="48"/>
    </row>
    <row r="23" spans="1:11">
      <c r="A23" s="54" t="str">
        <f t="shared" ref="A23:A86" si="4">payment.Num</f>
        <v/>
      </c>
      <c r="B23" s="55" t="str">
        <f t="shared" si="0"/>
        <v/>
      </c>
      <c r="C23" s="57" t="str">
        <f t="shared" ref="C23:C86" si="5">Beg.Bal</f>
        <v/>
      </c>
      <c r="D23" s="56" t="str">
        <f t="shared" si="1"/>
        <v/>
      </c>
      <c r="E23" s="56" t="str">
        <f t="shared" si="2"/>
        <v/>
      </c>
      <c r="F23" s="57" t="str">
        <f t="shared" si="3"/>
        <v/>
      </c>
      <c r="G23" s="57" t="str">
        <f t="shared" ref="G23:G86" si="6">Cum.Interest</f>
        <v/>
      </c>
    </row>
    <row r="24" spans="1:11">
      <c r="A24" s="54" t="str">
        <f t="shared" si="4"/>
        <v/>
      </c>
      <c r="B24" s="55" t="str">
        <f t="shared" si="0"/>
        <v/>
      </c>
      <c r="C24" s="57" t="str">
        <f t="shared" si="5"/>
        <v/>
      </c>
      <c r="D24" s="56" t="str">
        <f t="shared" si="1"/>
        <v/>
      </c>
      <c r="E24" s="56" t="str">
        <f t="shared" si="2"/>
        <v/>
      </c>
      <c r="F24" s="56" t="str">
        <f t="shared" si="3"/>
        <v/>
      </c>
      <c r="G24" s="57" t="str">
        <f t="shared" si="6"/>
        <v/>
      </c>
      <c r="J24" s="36"/>
    </row>
    <row r="25" spans="1:11">
      <c r="A25" s="58" t="str">
        <f t="shared" si="4"/>
        <v/>
      </c>
      <c r="B25" s="59" t="str">
        <f t="shared" si="0"/>
        <v/>
      </c>
      <c r="C25" s="60" t="str">
        <f t="shared" si="5"/>
        <v/>
      </c>
      <c r="D25" s="61" t="str">
        <f t="shared" si="1"/>
        <v/>
      </c>
      <c r="E25" s="61" t="str">
        <f t="shared" si="2"/>
        <v/>
      </c>
      <c r="F25" s="61" t="str">
        <f t="shared" si="3"/>
        <v/>
      </c>
      <c r="G25" s="60" t="str">
        <f t="shared" si="6"/>
        <v/>
      </c>
    </row>
    <row r="26" spans="1:11">
      <c r="A26" s="58" t="str">
        <f t="shared" si="4"/>
        <v/>
      </c>
      <c r="B26" s="59" t="str">
        <f t="shared" si="0"/>
        <v/>
      </c>
      <c r="C26" s="60" t="str">
        <f t="shared" si="5"/>
        <v/>
      </c>
      <c r="D26" s="61" t="str">
        <f t="shared" si="1"/>
        <v/>
      </c>
      <c r="E26" s="61" t="str">
        <f t="shared" si="2"/>
        <v/>
      </c>
      <c r="F26" s="61" t="str">
        <f t="shared" si="3"/>
        <v/>
      </c>
      <c r="G26" s="60" t="str">
        <f t="shared" si="6"/>
        <v/>
      </c>
    </row>
    <row r="27" spans="1:11">
      <c r="A27" s="58" t="str">
        <f t="shared" si="4"/>
        <v/>
      </c>
      <c r="B27" s="59" t="str">
        <f t="shared" si="0"/>
        <v/>
      </c>
      <c r="C27" s="60" t="str">
        <f t="shared" si="5"/>
        <v/>
      </c>
      <c r="D27" s="61" t="str">
        <f t="shared" si="1"/>
        <v/>
      </c>
      <c r="E27" s="61" t="str">
        <f t="shared" si="2"/>
        <v/>
      </c>
      <c r="F27" s="61" t="str">
        <f t="shared" si="3"/>
        <v/>
      </c>
      <c r="G27" s="60" t="str">
        <f t="shared" si="6"/>
        <v/>
      </c>
    </row>
    <row r="28" spans="1:11">
      <c r="A28" s="58" t="str">
        <f t="shared" si="4"/>
        <v/>
      </c>
      <c r="B28" s="59" t="str">
        <f t="shared" si="0"/>
        <v/>
      </c>
      <c r="C28" s="60" t="str">
        <f t="shared" si="5"/>
        <v/>
      </c>
      <c r="D28" s="61" t="str">
        <f t="shared" si="1"/>
        <v/>
      </c>
      <c r="E28" s="61" t="str">
        <f t="shared" si="2"/>
        <v/>
      </c>
      <c r="F28" s="61" t="str">
        <f t="shared" si="3"/>
        <v/>
      </c>
      <c r="G28" s="60" t="str">
        <f t="shared" si="6"/>
        <v/>
      </c>
    </row>
    <row r="29" spans="1:11">
      <c r="A29" s="58" t="str">
        <f t="shared" si="4"/>
        <v/>
      </c>
      <c r="B29" s="59" t="str">
        <f t="shared" si="0"/>
        <v/>
      </c>
      <c r="C29" s="60" t="str">
        <f t="shared" si="5"/>
        <v/>
      </c>
      <c r="D29" s="61" t="str">
        <f t="shared" si="1"/>
        <v/>
      </c>
      <c r="E29" s="61" t="str">
        <f t="shared" si="2"/>
        <v/>
      </c>
      <c r="F29" s="61" t="str">
        <f t="shared" si="3"/>
        <v/>
      </c>
      <c r="G29" s="60" t="str">
        <f t="shared" si="6"/>
        <v/>
      </c>
    </row>
    <row r="30" spans="1:11">
      <c r="A30" s="58" t="str">
        <f t="shared" si="4"/>
        <v/>
      </c>
      <c r="B30" s="59" t="str">
        <f t="shared" si="0"/>
        <v/>
      </c>
      <c r="C30" s="60" t="str">
        <f t="shared" si="5"/>
        <v/>
      </c>
      <c r="D30" s="61" t="str">
        <f t="shared" si="1"/>
        <v/>
      </c>
      <c r="E30" s="61" t="str">
        <f t="shared" si="2"/>
        <v/>
      </c>
      <c r="F30" s="61" t="str">
        <f t="shared" si="3"/>
        <v/>
      </c>
      <c r="G30" s="60" t="str">
        <f t="shared" si="6"/>
        <v/>
      </c>
    </row>
    <row r="31" spans="1:11">
      <c r="A31" s="58" t="str">
        <f t="shared" si="4"/>
        <v/>
      </c>
      <c r="B31" s="59" t="str">
        <f t="shared" si="0"/>
        <v/>
      </c>
      <c r="C31" s="60" t="str">
        <f t="shared" si="5"/>
        <v/>
      </c>
      <c r="D31" s="61" t="str">
        <f t="shared" si="1"/>
        <v/>
      </c>
      <c r="E31" s="61" t="str">
        <f t="shared" si="2"/>
        <v/>
      </c>
      <c r="F31" s="61" t="str">
        <f t="shared" si="3"/>
        <v/>
      </c>
      <c r="G31" s="60" t="str">
        <f t="shared" si="6"/>
        <v/>
      </c>
    </row>
    <row r="32" spans="1:11">
      <c r="A32" s="58" t="str">
        <f t="shared" si="4"/>
        <v/>
      </c>
      <c r="B32" s="59" t="str">
        <f t="shared" si="0"/>
        <v/>
      </c>
      <c r="C32" s="60" t="str">
        <f t="shared" si="5"/>
        <v/>
      </c>
      <c r="D32" s="61" t="str">
        <f t="shared" si="1"/>
        <v/>
      </c>
      <c r="E32" s="61" t="str">
        <f t="shared" si="2"/>
        <v/>
      </c>
      <c r="F32" s="61" t="str">
        <f t="shared" si="3"/>
        <v/>
      </c>
      <c r="G32" s="60" t="str">
        <f t="shared" si="6"/>
        <v/>
      </c>
    </row>
    <row r="33" spans="1:7">
      <c r="A33" s="58" t="str">
        <f t="shared" si="4"/>
        <v/>
      </c>
      <c r="B33" s="59" t="str">
        <f t="shared" si="0"/>
        <v/>
      </c>
      <c r="C33" s="60" t="str">
        <f t="shared" si="5"/>
        <v/>
      </c>
      <c r="D33" s="61" t="str">
        <f t="shared" si="1"/>
        <v/>
      </c>
      <c r="E33" s="61" t="str">
        <f t="shared" si="2"/>
        <v/>
      </c>
      <c r="F33" s="61" t="str">
        <f t="shared" si="3"/>
        <v/>
      </c>
      <c r="G33" s="61" t="str">
        <f t="shared" si="6"/>
        <v/>
      </c>
    </row>
    <row r="34" spans="1:7">
      <c r="A34" s="58" t="str">
        <f t="shared" si="4"/>
        <v/>
      </c>
      <c r="B34" s="59" t="str">
        <f t="shared" si="0"/>
        <v/>
      </c>
      <c r="C34" s="60" t="str">
        <f t="shared" si="5"/>
        <v/>
      </c>
      <c r="D34" s="61" t="str">
        <f t="shared" si="1"/>
        <v/>
      </c>
      <c r="E34" s="61" t="str">
        <f t="shared" si="2"/>
        <v/>
      </c>
      <c r="F34" s="61" t="str">
        <f t="shared" si="3"/>
        <v/>
      </c>
      <c r="G34" s="61" t="str">
        <f t="shared" si="6"/>
        <v/>
      </c>
    </row>
    <row r="35" spans="1:7">
      <c r="A35" s="58" t="str">
        <f t="shared" si="4"/>
        <v/>
      </c>
      <c r="B35" s="59" t="str">
        <f t="shared" si="0"/>
        <v/>
      </c>
      <c r="C35" s="60" t="str">
        <f t="shared" si="5"/>
        <v/>
      </c>
      <c r="D35" s="61" t="str">
        <f t="shared" si="1"/>
        <v/>
      </c>
      <c r="E35" s="61" t="str">
        <f t="shared" si="2"/>
        <v/>
      </c>
      <c r="F35" s="61" t="str">
        <f t="shared" si="3"/>
        <v/>
      </c>
      <c r="G35" s="61" t="str">
        <f t="shared" si="6"/>
        <v/>
      </c>
    </row>
    <row r="36" spans="1:7">
      <c r="A36" s="58" t="str">
        <f t="shared" si="4"/>
        <v/>
      </c>
      <c r="B36" s="59" t="str">
        <f t="shared" si="0"/>
        <v/>
      </c>
      <c r="C36" s="60" t="str">
        <f t="shared" si="5"/>
        <v/>
      </c>
      <c r="D36" s="61" t="str">
        <f t="shared" si="1"/>
        <v/>
      </c>
      <c r="E36" s="61" t="str">
        <f t="shared" si="2"/>
        <v/>
      </c>
      <c r="F36" s="61" t="str">
        <f t="shared" si="3"/>
        <v/>
      </c>
      <c r="G36" s="61" t="str">
        <f t="shared" si="6"/>
        <v/>
      </c>
    </row>
    <row r="37" spans="1:7">
      <c r="A37" s="58" t="str">
        <f t="shared" si="4"/>
        <v/>
      </c>
      <c r="B37" s="59" t="str">
        <f t="shared" si="0"/>
        <v/>
      </c>
      <c r="C37" s="60" t="str">
        <f t="shared" si="5"/>
        <v/>
      </c>
      <c r="D37" s="61" t="str">
        <f t="shared" si="1"/>
        <v/>
      </c>
      <c r="E37" s="61" t="str">
        <f t="shared" si="2"/>
        <v/>
      </c>
      <c r="F37" s="61" t="str">
        <f t="shared" si="3"/>
        <v/>
      </c>
      <c r="G37" s="61" t="str">
        <f t="shared" si="6"/>
        <v/>
      </c>
    </row>
    <row r="38" spans="1:7">
      <c r="A38" s="58" t="str">
        <f t="shared" si="4"/>
        <v/>
      </c>
      <c r="B38" s="59" t="str">
        <f t="shared" si="0"/>
        <v/>
      </c>
      <c r="C38" s="60" t="str">
        <f t="shared" si="5"/>
        <v/>
      </c>
      <c r="D38" s="61" t="str">
        <f t="shared" si="1"/>
        <v/>
      </c>
      <c r="E38" s="61" t="str">
        <f t="shared" si="2"/>
        <v/>
      </c>
      <c r="F38" s="61" t="str">
        <f t="shared" si="3"/>
        <v/>
      </c>
      <c r="G38" s="61" t="str">
        <f t="shared" si="6"/>
        <v/>
      </c>
    </row>
    <row r="39" spans="1:7">
      <c r="A39" s="58" t="str">
        <f t="shared" si="4"/>
        <v/>
      </c>
      <c r="B39" s="59" t="str">
        <f t="shared" si="0"/>
        <v/>
      </c>
      <c r="C39" s="60" t="str">
        <f t="shared" si="5"/>
        <v/>
      </c>
      <c r="D39" s="61" t="str">
        <f t="shared" si="1"/>
        <v/>
      </c>
      <c r="E39" s="61" t="str">
        <f t="shared" si="2"/>
        <v/>
      </c>
      <c r="F39" s="61" t="str">
        <f t="shared" si="3"/>
        <v/>
      </c>
      <c r="G39" s="61" t="str">
        <f t="shared" si="6"/>
        <v/>
      </c>
    </row>
    <row r="40" spans="1:7">
      <c r="A40" s="58" t="str">
        <f t="shared" si="4"/>
        <v/>
      </c>
      <c r="B40" s="59" t="str">
        <f t="shared" si="0"/>
        <v/>
      </c>
      <c r="C40" s="60" t="str">
        <f t="shared" si="5"/>
        <v/>
      </c>
      <c r="D40" s="61" t="str">
        <f t="shared" si="1"/>
        <v/>
      </c>
      <c r="E40" s="61" t="str">
        <f t="shared" si="2"/>
        <v/>
      </c>
      <c r="F40" s="61" t="str">
        <f t="shared" si="3"/>
        <v/>
      </c>
      <c r="G40" s="61" t="str">
        <f t="shared" si="6"/>
        <v/>
      </c>
    </row>
    <row r="41" spans="1:7">
      <c r="A41" s="58" t="str">
        <f t="shared" si="4"/>
        <v/>
      </c>
      <c r="B41" s="59" t="str">
        <f t="shared" si="0"/>
        <v/>
      </c>
      <c r="C41" s="60" t="str">
        <f t="shared" si="5"/>
        <v/>
      </c>
      <c r="D41" s="61" t="str">
        <f t="shared" si="1"/>
        <v/>
      </c>
      <c r="E41" s="61" t="str">
        <f t="shared" si="2"/>
        <v/>
      </c>
      <c r="F41" s="61" t="str">
        <f t="shared" si="3"/>
        <v/>
      </c>
      <c r="G41" s="61" t="str">
        <f t="shared" si="6"/>
        <v/>
      </c>
    </row>
    <row r="42" spans="1:7">
      <c r="A42" s="58" t="str">
        <f t="shared" si="4"/>
        <v/>
      </c>
      <c r="B42" s="59" t="str">
        <f t="shared" si="0"/>
        <v/>
      </c>
      <c r="C42" s="60" t="str">
        <f t="shared" si="5"/>
        <v/>
      </c>
      <c r="D42" s="61" t="str">
        <f t="shared" si="1"/>
        <v/>
      </c>
      <c r="E42" s="61" t="str">
        <f t="shared" si="2"/>
        <v/>
      </c>
      <c r="F42" s="61" t="str">
        <f t="shared" si="3"/>
        <v/>
      </c>
      <c r="G42" s="61" t="str">
        <f t="shared" si="6"/>
        <v/>
      </c>
    </row>
    <row r="43" spans="1:7">
      <c r="A43" s="58" t="str">
        <f t="shared" si="4"/>
        <v/>
      </c>
      <c r="B43" s="59" t="str">
        <f t="shared" si="0"/>
        <v/>
      </c>
      <c r="C43" s="60" t="str">
        <f t="shared" si="5"/>
        <v/>
      </c>
      <c r="D43" s="61" t="str">
        <f t="shared" si="1"/>
        <v/>
      </c>
      <c r="E43" s="61" t="str">
        <f t="shared" si="2"/>
        <v/>
      </c>
      <c r="F43" s="61" t="str">
        <f t="shared" si="3"/>
        <v/>
      </c>
      <c r="G43" s="61" t="str">
        <f t="shared" si="6"/>
        <v/>
      </c>
    </row>
    <row r="44" spans="1:7">
      <c r="A44" s="58" t="str">
        <f t="shared" si="4"/>
        <v/>
      </c>
      <c r="B44" s="59" t="str">
        <f t="shared" si="0"/>
        <v/>
      </c>
      <c r="C44" s="60" t="str">
        <f t="shared" si="5"/>
        <v/>
      </c>
      <c r="D44" s="61" t="str">
        <f t="shared" si="1"/>
        <v/>
      </c>
      <c r="E44" s="61" t="str">
        <f t="shared" si="2"/>
        <v/>
      </c>
      <c r="F44" s="61" t="str">
        <f t="shared" si="3"/>
        <v/>
      </c>
      <c r="G44" s="61" t="str">
        <f t="shared" si="6"/>
        <v/>
      </c>
    </row>
    <row r="45" spans="1:7">
      <c r="A45" s="58" t="str">
        <f t="shared" si="4"/>
        <v/>
      </c>
      <c r="B45" s="59" t="str">
        <f t="shared" si="0"/>
        <v/>
      </c>
      <c r="C45" s="60" t="str">
        <f t="shared" si="5"/>
        <v/>
      </c>
      <c r="D45" s="61" t="str">
        <f t="shared" si="1"/>
        <v/>
      </c>
      <c r="E45" s="61" t="str">
        <f t="shared" si="2"/>
        <v/>
      </c>
      <c r="F45" s="61" t="str">
        <f t="shared" si="3"/>
        <v/>
      </c>
      <c r="G45" s="61" t="str">
        <f t="shared" si="6"/>
        <v/>
      </c>
    </row>
    <row r="46" spans="1:7">
      <c r="A46" s="58" t="str">
        <f t="shared" si="4"/>
        <v/>
      </c>
      <c r="B46" s="59" t="str">
        <f t="shared" si="0"/>
        <v/>
      </c>
      <c r="C46" s="60" t="str">
        <f t="shared" si="5"/>
        <v/>
      </c>
      <c r="D46" s="61" t="str">
        <f t="shared" si="1"/>
        <v/>
      </c>
      <c r="E46" s="61" t="str">
        <f t="shared" si="2"/>
        <v/>
      </c>
      <c r="F46" s="61" t="str">
        <f t="shared" si="3"/>
        <v/>
      </c>
      <c r="G46" s="61" t="str">
        <f t="shared" si="6"/>
        <v/>
      </c>
    </row>
    <row r="47" spans="1:7">
      <c r="A47" s="58" t="str">
        <f t="shared" si="4"/>
        <v/>
      </c>
      <c r="B47" s="59" t="str">
        <f t="shared" si="0"/>
        <v/>
      </c>
      <c r="C47" s="60" t="str">
        <f t="shared" si="5"/>
        <v/>
      </c>
      <c r="D47" s="61" t="str">
        <f t="shared" si="1"/>
        <v/>
      </c>
      <c r="E47" s="61" t="str">
        <f t="shared" si="2"/>
        <v/>
      </c>
      <c r="F47" s="61" t="str">
        <f t="shared" si="3"/>
        <v/>
      </c>
      <c r="G47" s="61" t="str">
        <f t="shared" si="6"/>
        <v/>
      </c>
    </row>
    <row r="48" spans="1:7">
      <c r="A48" s="58" t="str">
        <f t="shared" si="4"/>
        <v/>
      </c>
      <c r="B48" s="59" t="str">
        <f t="shared" si="0"/>
        <v/>
      </c>
      <c r="C48" s="60" t="str">
        <f t="shared" si="5"/>
        <v/>
      </c>
      <c r="D48" s="61" t="str">
        <f t="shared" si="1"/>
        <v/>
      </c>
      <c r="E48" s="61" t="str">
        <f t="shared" si="2"/>
        <v/>
      </c>
      <c r="F48" s="61" t="str">
        <f t="shared" si="3"/>
        <v/>
      </c>
      <c r="G48" s="61" t="str">
        <f t="shared" si="6"/>
        <v/>
      </c>
    </row>
    <row r="49" spans="1:7">
      <c r="A49" s="58" t="str">
        <f t="shared" si="4"/>
        <v/>
      </c>
      <c r="B49" s="59" t="str">
        <f t="shared" si="0"/>
        <v/>
      </c>
      <c r="C49" s="60" t="str">
        <f t="shared" si="5"/>
        <v/>
      </c>
      <c r="D49" s="61" t="str">
        <f t="shared" si="1"/>
        <v/>
      </c>
      <c r="E49" s="61" t="str">
        <f t="shared" si="2"/>
        <v/>
      </c>
      <c r="F49" s="61" t="str">
        <f t="shared" si="3"/>
        <v/>
      </c>
      <c r="G49" s="61" t="str">
        <f t="shared" si="6"/>
        <v/>
      </c>
    </row>
    <row r="50" spans="1:7">
      <c r="A50" s="58" t="str">
        <f t="shared" si="4"/>
        <v/>
      </c>
      <c r="B50" s="59" t="str">
        <f t="shared" si="0"/>
        <v/>
      </c>
      <c r="C50" s="60" t="str">
        <f t="shared" si="5"/>
        <v/>
      </c>
      <c r="D50" s="61" t="str">
        <f t="shared" si="1"/>
        <v/>
      </c>
      <c r="E50" s="61" t="str">
        <f t="shared" si="2"/>
        <v/>
      </c>
      <c r="F50" s="61" t="str">
        <f t="shared" si="3"/>
        <v/>
      </c>
      <c r="G50" s="61" t="str">
        <f t="shared" si="6"/>
        <v/>
      </c>
    </row>
    <row r="51" spans="1:7">
      <c r="A51" s="58" t="str">
        <f t="shared" si="4"/>
        <v/>
      </c>
      <c r="B51" s="59" t="str">
        <f t="shared" si="0"/>
        <v/>
      </c>
      <c r="C51" s="60" t="str">
        <f t="shared" si="5"/>
        <v/>
      </c>
      <c r="D51" s="61" t="str">
        <f t="shared" si="1"/>
        <v/>
      </c>
      <c r="E51" s="61" t="str">
        <f t="shared" si="2"/>
        <v/>
      </c>
      <c r="F51" s="61" t="str">
        <f t="shared" si="3"/>
        <v/>
      </c>
      <c r="G51" s="61" t="str">
        <f t="shared" si="6"/>
        <v/>
      </c>
    </row>
    <row r="52" spans="1:7">
      <c r="A52" s="58" t="str">
        <f t="shared" si="4"/>
        <v/>
      </c>
      <c r="B52" s="59" t="str">
        <f t="shared" si="0"/>
        <v/>
      </c>
      <c r="C52" s="60" t="str">
        <f t="shared" si="5"/>
        <v/>
      </c>
      <c r="D52" s="61" t="str">
        <f t="shared" si="1"/>
        <v/>
      </c>
      <c r="E52" s="61" t="str">
        <f t="shared" si="2"/>
        <v/>
      </c>
      <c r="F52" s="61" t="str">
        <f t="shared" si="3"/>
        <v/>
      </c>
      <c r="G52" s="61" t="str">
        <f t="shared" si="6"/>
        <v/>
      </c>
    </row>
    <row r="53" spans="1:7">
      <c r="A53" s="58" t="str">
        <f t="shared" si="4"/>
        <v/>
      </c>
      <c r="B53" s="59" t="str">
        <f t="shared" si="0"/>
        <v/>
      </c>
      <c r="C53" s="60" t="str">
        <f t="shared" si="5"/>
        <v/>
      </c>
      <c r="D53" s="61" t="str">
        <f t="shared" si="1"/>
        <v/>
      </c>
      <c r="E53" s="61" t="str">
        <f t="shared" si="2"/>
        <v/>
      </c>
      <c r="F53" s="61" t="str">
        <f t="shared" si="3"/>
        <v/>
      </c>
      <c r="G53" s="61" t="str">
        <f t="shared" si="6"/>
        <v/>
      </c>
    </row>
    <row r="54" spans="1:7">
      <c r="A54" s="58" t="str">
        <f t="shared" si="4"/>
        <v/>
      </c>
      <c r="B54" s="59" t="str">
        <f t="shared" si="0"/>
        <v/>
      </c>
      <c r="C54" s="60" t="str">
        <f t="shared" si="5"/>
        <v/>
      </c>
      <c r="D54" s="61" t="str">
        <f t="shared" si="1"/>
        <v/>
      </c>
      <c r="E54" s="61" t="str">
        <f t="shared" si="2"/>
        <v/>
      </c>
      <c r="F54" s="61" t="str">
        <f t="shared" si="3"/>
        <v/>
      </c>
      <c r="G54" s="61" t="str">
        <f t="shared" si="6"/>
        <v/>
      </c>
    </row>
    <row r="55" spans="1:7">
      <c r="A55" s="58" t="str">
        <f t="shared" si="4"/>
        <v/>
      </c>
      <c r="B55" s="59" t="str">
        <f t="shared" si="0"/>
        <v/>
      </c>
      <c r="C55" s="60" t="str">
        <f t="shared" si="5"/>
        <v/>
      </c>
      <c r="D55" s="61" t="str">
        <f t="shared" si="1"/>
        <v/>
      </c>
      <c r="E55" s="61" t="str">
        <f t="shared" si="2"/>
        <v/>
      </c>
      <c r="F55" s="61" t="str">
        <f t="shared" si="3"/>
        <v/>
      </c>
      <c r="G55" s="61" t="str">
        <f t="shared" si="6"/>
        <v/>
      </c>
    </row>
    <row r="56" spans="1:7">
      <c r="A56" s="58" t="str">
        <f t="shared" si="4"/>
        <v/>
      </c>
      <c r="B56" s="59" t="str">
        <f t="shared" si="0"/>
        <v/>
      </c>
      <c r="C56" s="60" t="str">
        <f t="shared" si="5"/>
        <v/>
      </c>
      <c r="D56" s="61" t="str">
        <f t="shared" si="1"/>
        <v/>
      </c>
      <c r="E56" s="61" t="str">
        <f t="shared" si="2"/>
        <v/>
      </c>
      <c r="F56" s="61" t="str">
        <f t="shared" si="3"/>
        <v/>
      </c>
      <c r="G56" s="61" t="str">
        <f t="shared" si="6"/>
        <v/>
      </c>
    </row>
    <row r="57" spans="1:7">
      <c r="A57" s="58" t="str">
        <f t="shared" si="4"/>
        <v/>
      </c>
      <c r="B57" s="59" t="str">
        <f t="shared" si="0"/>
        <v/>
      </c>
      <c r="C57" s="60" t="str">
        <f t="shared" si="5"/>
        <v/>
      </c>
      <c r="D57" s="61" t="str">
        <f t="shared" si="1"/>
        <v/>
      </c>
      <c r="E57" s="61" t="str">
        <f t="shared" si="2"/>
        <v/>
      </c>
      <c r="F57" s="61" t="str">
        <f t="shared" si="3"/>
        <v/>
      </c>
      <c r="G57" s="61" t="str">
        <f t="shared" si="6"/>
        <v/>
      </c>
    </row>
    <row r="58" spans="1:7">
      <c r="A58" s="58" t="str">
        <f t="shared" si="4"/>
        <v/>
      </c>
      <c r="B58" s="59" t="str">
        <f t="shared" si="0"/>
        <v/>
      </c>
      <c r="C58" s="60" t="str">
        <f t="shared" si="5"/>
        <v/>
      </c>
      <c r="D58" s="61" t="str">
        <f t="shared" si="1"/>
        <v/>
      </c>
      <c r="E58" s="61" t="str">
        <f t="shared" si="2"/>
        <v/>
      </c>
      <c r="F58" s="61" t="str">
        <f t="shared" si="3"/>
        <v/>
      </c>
      <c r="G58" s="61" t="str">
        <f t="shared" si="6"/>
        <v/>
      </c>
    </row>
    <row r="59" spans="1:7">
      <c r="A59" s="58" t="str">
        <f t="shared" si="4"/>
        <v/>
      </c>
      <c r="B59" s="59" t="str">
        <f t="shared" si="0"/>
        <v/>
      </c>
      <c r="C59" s="60" t="str">
        <f t="shared" si="5"/>
        <v/>
      </c>
      <c r="D59" s="61" t="str">
        <f t="shared" si="1"/>
        <v/>
      </c>
      <c r="E59" s="61" t="str">
        <f t="shared" si="2"/>
        <v/>
      </c>
      <c r="F59" s="61" t="str">
        <f t="shared" si="3"/>
        <v/>
      </c>
      <c r="G59" s="61" t="str">
        <f t="shared" si="6"/>
        <v/>
      </c>
    </row>
    <row r="60" spans="1:7">
      <c r="A60" s="58" t="str">
        <f t="shared" si="4"/>
        <v/>
      </c>
      <c r="B60" s="59" t="str">
        <f t="shared" si="0"/>
        <v/>
      </c>
      <c r="C60" s="60" t="str">
        <f t="shared" si="5"/>
        <v/>
      </c>
      <c r="D60" s="61" t="str">
        <f t="shared" si="1"/>
        <v/>
      </c>
      <c r="E60" s="61" t="str">
        <f t="shared" si="2"/>
        <v/>
      </c>
      <c r="F60" s="61" t="str">
        <f t="shared" si="3"/>
        <v/>
      </c>
      <c r="G60" s="61" t="str">
        <f t="shared" si="6"/>
        <v/>
      </c>
    </row>
    <row r="61" spans="1:7">
      <c r="A61" s="58" t="str">
        <f t="shared" si="4"/>
        <v/>
      </c>
      <c r="B61" s="59" t="str">
        <f t="shared" si="0"/>
        <v/>
      </c>
      <c r="C61" s="60" t="str">
        <f t="shared" si="5"/>
        <v/>
      </c>
      <c r="D61" s="61" t="str">
        <f t="shared" si="1"/>
        <v/>
      </c>
      <c r="E61" s="61" t="str">
        <f t="shared" si="2"/>
        <v/>
      </c>
      <c r="F61" s="61" t="str">
        <f t="shared" si="3"/>
        <v/>
      </c>
      <c r="G61" s="61" t="str">
        <f t="shared" si="6"/>
        <v/>
      </c>
    </row>
    <row r="62" spans="1:7">
      <c r="A62" s="58" t="str">
        <f t="shared" si="4"/>
        <v/>
      </c>
      <c r="B62" s="59" t="str">
        <f t="shared" si="0"/>
        <v/>
      </c>
      <c r="C62" s="60" t="str">
        <f t="shared" si="5"/>
        <v/>
      </c>
      <c r="D62" s="61" t="str">
        <f t="shared" si="1"/>
        <v/>
      </c>
      <c r="E62" s="61" t="str">
        <f t="shared" si="2"/>
        <v/>
      </c>
      <c r="F62" s="61" t="str">
        <f t="shared" si="3"/>
        <v/>
      </c>
      <c r="G62" s="61" t="str">
        <f t="shared" si="6"/>
        <v/>
      </c>
    </row>
    <row r="63" spans="1:7">
      <c r="A63" s="58" t="str">
        <f t="shared" si="4"/>
        <v/>
      </c>
      <c r="B63" s="59" t="str">
        <f t="shared" si="0"/>
        <v/>
      </c>
      <c r="C63" s="60" t="str">
        <f t="shared" si="5"/>
        <v/>
      </c>
      <c r="D63" s="61" t="str">
        <f t="shared" si="1"/>
        <v/>
      </c>
      <c r="E63" s="61" t="str">
        <f t="shared" si="2"/>
        <v/>
      </c>
      <c r="F63" s="61" t="str">
        <f t="shared" si="3"/>
        <v/>
      </c>
      <c r="G63" s="61" t="str">
        <f t="shared" si="6"/>
        <v/>
      </c>
    </row>
    <row r="64" spans="1:7">
      <c r="A64" s="58" t="str">
        <f t="shared" si="4"/>
        <v/>
      </c>
      <c r="B64" s="59" t="str">
        <f t="shared" si="0"/>
        <v/>
      </c>
      <c r="C64" s="60" t="str">
        <f t="shared" si="5"/>
        <v/>
      </c>
      <c r="D64" s="61" t="str">
        <f t="shared" si="1"/>
        <v/>
      </c>
      <c r="E64" s="61" t="str">
        <f t="shared" si="2"/>
        <v/>
      </c>
      <c r="F64" s="61" t="str">
        <f t="shared" si="3"/>
        <v/>
      </c>
      <c r="G64" s="61" t="str">
        <f t="shared" si="6"/>
        <v/>
      </c>
    </row>
    <row r="65" spans="1:7">
      <c r="A65" s="58" t="str">
        <f t="shared" si="4"/>
        <v/>
      </c>
      <c r="B65" s="59" t="str">
        <f t="shared" si="0"/>
        <v/>
      </c>
      <c r="C65" s="60" t="str">
        <f t="shared" si="5"/>
        <v/>
      </c>
      <c r="D65" s="61" t="str">
        <f t="shared" si="1"/>
        <v/>
      </c>
      <c r="E65" s="61" t="str">
        <f t="shared" si="2"/>
        <v/>
      </c>
      <c r="F65" s="61" t="str">
        <f t="shared" si="3"/>
        <v/>
      </c>
      <c r="G65" s="61" t="str">
        <f t="shared" si="6"/>
        <v/>
      </c>
    </row>
    <row r="66" spans="1:7">
      <c r="A66" s="58" t="str">
        <f t="shared" si="4"/>
        <v/>
      </c>
      <c r="B66" s="59" t="str">
        <f t="shared" si="0"/>
        <v/>
      </c>
      <c r="C66" s="60" t="str">
        <f t="shared" si="5"/>
        <v/>
      </c>
      <c r="D66" s="61" t="str">
        <f t="shared" si="1"/>
        <v/>
      </c>
      <c r="E66" s="61" t="str">
        <f t="shared" si="2"/>
        <v/>
      </c>
      <c r="F66" s="61" t="str">
        <f t="shared" si="3"/>
        <v/>
      </c>
      <c r="G66" s="61" t="str">
        <f t="shared" si="6"/>
        <v/>
      </c>
    </row>
    <row r="67" spans="1:7">
      <c r="A67" s="58" t="str">
        <f t="shared" si="4"/>
        <v/>
      </c>
      <c r="B67" s="59" t="str">
        <f t="shared" si="0"/>
        <v/>
      </c>
      <c r="C67" s="60" t="str">
        <f t="shared" si="5"/>
        <v/>
      </c>
      <c r="D67" s="61" t="str">
        <f t="shared" si="1"/>
        <v/>
      </c>
      <c r="E67" s="61" t="str">
        <f t="shared" si="2"/>
        <v/>
      </c>
      <c r="F67" s="61" t="str">
        <f t="shared" si="3"/>
        <v/>
      </c>
      <c r="G67" s="61" t="str">
        <f t="shared" si="6"/>
        <v/>
      </c>
    </row>
    <row r="68" spans="1:7">
      <c r="A68" s="58" t="str">
        <f t="shared" si="4"/>
        <v/>
      </c>
      <c r="B68" s="59" t="str">
        <f t="shared" si="0"/>
        <v/>
      </c>
      <c r="C68" s="60" t="str">
        <f t="shared" si="5"/>
        <v/>
      </c>
      <c r="D68" s="61" t="str">
        <f t="shared" si="1"/>
        <v/>
      </c>
      <c r="E68" s="61" t="str">
        <f t="shared" si="2"/>
        <v/>
      </c>
      <c r="F68" s="61" t="str">
        <f t="shared" si="3"/>
        <v/>
      </c>
      <c r="G68" s="61" t="str">
        <f t="shared" si="6"/>
        <v/>
      </c>
    </row>
    <row r="69" spans="1:7">
      <c r="A69" s="58" t="str">
        <f t="shared" si="4"/>
        <v/>
      </c>
      <c r="B69" s="59" t="str">
        <f t="shared" si="0"/>
        <v/>
      </c>
      <c r="C69" s="60" t="str">
        <f t="shared" si="5"/>
        <v/>
      </c>
      <c r="D69" s="61" t="str">
        <f t="shared" si="1"/>
        <v/>
      </c>
      <c r="E69" s="61" t="str">
        <f t="shared" si="2"/>
        <v/>
      </c>
      <c r="F69" s="61" t="str">
        <f t="shared" si="3"/>
        <v/>
      </c>
      <c r="G69" s="61" t="str">
        <f t="shared" si="6"/>
        <v/>
      </c>
    </row>
    <row r="70" spans="1:7">
      <c r="A70" s="58" t="str">
        <f t="shared" si="4"/>
        <v/>
      </c>
      <c r="B70" s="59" t="str">
        <f t="shared" si="0"/>
        <v/>
      </c>
      <c r="C70" s="60" t="str">
        <f t="shared" si="5"/>
        <v/>
      </c>
      <c r="D70" s="61" t="str">
        <f t="shared" si="1"/>
        <v/>
      </c>
      <c r="E70" s="61" t="str">
        <f t="shared" si="2"/>
        <v/>
      </c>
      <c r="F70" s="61" t="str">
        <f t="shared" si="3"/>
        <v/>
      </c>
      <c r="G70" s="61" t="str">
        <f t="shared" si="6"/>
        <v/>
      </c>
    </row>
    <row r="71" spans="1:7">
      <c r="A71" s="58" t="str">
        <f t="shared" si="4"/>
        <v/>
      </c>
      <c r="B71" s="59" t="str">
        <f t="shared" si="0"/>
        <v/>
      </c>
      <c r="C71" s="60" t="str">
        <f t="shared" si="5"/>
        <v/>
      </c>
      <c r="D71" s="61" t="str">
        <f t="shared" si="1"/>
        <v/>
      </c>
      <c r="E71" s="61" t="str">
        <f t="shared" si="2"/>
        <v/>
      </c>
      <c r="F71" s="61" t="str">
        <f t="shared" si="3"/>
        <v/>
      </c>
      <c r="G71" s="61" t="str">
        <f t="shared" si="6"/>
        <v/>
      </c>
    </row>
    <row r="72" spans="1:7">
      <c r="A72" s="58" t="str">
        <f t="shared" si="4"/>
        <v/>
      </c>
      <c r="B72" s="59" t="str">
        <f t="shared" si="0"/>
        <v/>
      </c>
      <c r="C72" s="60" t="str">
        <f t="shared" si="5"/>
        <v/>
      </c>
      <c r="D72" s="61" t="str">
        <f t="shared" si="1"/>
        <v/>
      </c>
      <c r="E72" s="61" t="str">
        <f t="shared" si="2"/>
        <v/>
      </c>
      <c r="F72" s="61" t="str">
        <f t="shared" si="3"/>
        <v/>
      </c>
      <c r="G72" s="61" t="str">
        <f t="shared" si="6"/>
        <v/>
      </c>
    </row>
    <row r="73" spans="1:7">
      <c r="A73" s="58" t="str">
        <f t="shared" si="4"/>
        <v/>
      </c>
      <c r="B73" s="59" t="str">
        <f t="shared" si="0"/>
        <v/>
      </c>
      <c r="C73" s="60" t="str">
        <f t="shared" si="5"/>
        <v/>
      </c>
      <c r="D73" s="61" t="str">
        <f t="shared" si="1"/>
        <v/>
      </c>
      <c r="E73" s="61" t="str">
        <f t="shared" si="2"/>
        <v/>
      </c>
      <c r="F73" s="61" t="str">
        <f t="shared" si="3"/>
        <v/>
      </c>
      <c r="G73" s="61" t="str">
        <f t="shared" si="6"/>
        <v/>
      </c>
    </row>
    <row r="74" spans="1:7">
      <c r="A74" s="58" t="str">
        <f t="shared" si="4"/>
        <v/>
      </c>
      <c r="B74" s="59" t="str">
        <f t="shared" si="0"/>
        <v/>
      </c>
      <c r="C74" s="60" t="str">
        <f t="shared" si="5"/>
        <v/>
      </c>
      <c r="D74" s="61" t="str">
        <f t="shared" si="1"/>
        <v/>
      </c>
      <c r="E74" s="61" t="str">
        <f t="shared" si="2"/>
        <v/>
      </c>
      <c r="F74" s="61" t="str">
        <f t="shared" si="3"/>
        <v/>
      </c>
      <c r="G74" s="61" t="str">
        <f t="shared" si="6"/>
        <v/>
      </c>
    </row>
    <row r="75" spans="1:7">
      <c r="A75" s="58" t="str">
        <f t="shared" si="4"/>
        <v/>
      </c>
      <c r="B75" s="59" t="str">
        <f t="shared" si="0"/>
        <v/>
      </c>
      <c r="C75" s="60" t="str">
        <f t="shared" si="5"/>
        <v/>
      </c>
      <c r="D75" s="61" t="str">
        <f t="shared" si="1"/>
        <v/>
      </c>
      <c r="E75" s="61" t="str">
        <f t="shared" si="2"/>
        <v/>
      </c>
      <c r="F75" s="61" t="str">
        <f t="shared" si="3"/>
        <v/>
      </c>
      <c r="G75" s="61" t="str">
        <f t="shared" si="6"/>
        <v/>
      </c>
    </row>
    <row r="76" spans="1:7">
      <c r="A76" s="58" t="str">
        <f t="shared" si="4"/>
        <v/>
      </c>
      <c r="B76" s="59" t="str">
        <f t="shared" si="0"/>
        <v/>
      </c>
      <c r="C76" s="60" t="str">
        <f t="shared" si="5"/>
        <v/>
      </c>
      <c r="D76" s="61" t="str">
        <f t="shared" si="1"/>
        <v/>
      </c>
      <c r="E76" s="61" t="str">
        <f t="shared" si="2"/>
        <v/>
      </c>
      <c r="F76" s="61" t="str">
        <f t="shared" si="3"/>
        <v/>
      </c>
      <c r="G76" s="61" t="str">
        <f t="shared" si="6"/>
        <v/>
      </c>
    </row>
    <row r="77" spans="1:7">
      <c r="A77" s="58" t="str">
        <f t="shared" si="4"/>
        <v/>
      </c>
      <c r="B77" s="59" t="str">
        <f t="shared" si="0"/>
        <v/>
      </c>
      <c r="C77" s="60" t="str">
        <f t="shared" si="5"/>
        <v/>
      </c>
      <c r="D77" s="61" t="str">
        <f t="shared" si="1"/>
        <v/>
      </c>
      <c r="E77" s="61" t="str">
        <f t="shared" si="2"/>
        <v/>
      </c>
      <c r="F77" s="61" t="str">
        <f t="shared" si="3"/>
        <v/>
      </c>
      <c r="G77" s="61" t="str">
        <f t="shared" si="6"/>
        <v/>
      </c>
    </row>
    <row r="78" spans="1:7">
      <c r="A78" s="58" t="str">
        <f t="shared" si="4"/>
        <v/>
      </c>
      <c r="B78" s="59" t="str">
        <f t="shared" si="0"/>
        <v/>
      </c>
      <c r="C78" s="60" t="str">
        <f t="shared" si="5"/>
        <v/>
      </c>
      <c r="D78" s="61" t="str">
        <f t="shared" si="1"/>
        <v/>
      </c>
      <c r="E78" s="61" t="str">
        <f t="shared" si="2"/>
        <v/>
      </c>
      <c r="F78" s="61" t="str">
        <f t="shared" si="3"/>
        <v/>
      </c>
      <c r="G78" s="61" t="str">
        <f t="shared" si="6"/>
        <v/>
      </c>
    </row>
    <row r="79" spans="1:7">
      <c r="A79" s="58" t="str">
        <f t="shared" si="4"/>
        <v/>
      </c>
      <c r="B79" s="59" t="str">
        <f t="shared" si="0"/>
        <v/>
      </c>
      <c r="C79" s="60" t="str">
        <f t="shared" si="5"/>
        <v/>
      </c>
      <c r="D79" s="61" t="str">
        <f t="shared" si="1"/>
        <v/>
      </c>
      <c r="E79" s="61" t="str">
        <f t="shared" si="2"/>
        <v/>
      </c>
      <c r="F79" s="61" t="str">
        <f t="shared" si="3"/>
        <v/>
      </c>
      <c r="G79" s="61" t="str">
        <f t="shared" si="6"/>
        <v/>
      </c>
    </row>
    <row r="80" spans="1:7">
      <c r="A80" s="58" t="str">
        <f t="shared" si="4"/>
        <v/>
      </c>
      <c r="B80" s="59" t="str">
        <f t="shared" si="0"/>
        <v/>
      </c>
      <c r="C80" s="60" t="str">
        <f t="shared" si="5"/>
        <v/>
      </c>
      <c r="D80" s="61" t="str">
        <f t="shared" si="1"/>
        <v/>
      </c>
      <c r="E80" s="61" t="str">
        <f t="shared" si="2"/>
        <v/>
      </c>
      <c r="F80" s="61" t="str">
        <f t="shared" si="3"/>
        <v/>
      </c>
      <c r="G80" s="61" t="str">
        <f t="shared" si="6"/>
        <v/>
      </c>
    </row>
    <row r="81" spans="1:7">
      <c r="A81" s="58" t="str">
        <f t="shared" si="4"/>
        <v/>
      </c>
      <c r="B81" s="59" t="str">
        <f t="shared" si="0"/>
        <v/>
      </c>
      <c r="C81" s="60" t="str">
        <f t="shared" si="5"/>
        <v/>
      </c>
      <c r="D81" s="61" t="str">
        <f t="shared" si="1"/>
        <v/>
      </c>
      <c r="E81" s="61" t="str">
        <f t="shared" si="2"/>
        <v/>
      </c>
      <c r="F81" s="61" t="str">
        <f t="shared" si="3"/>
        <v/>
      </c>
      <c r="G81" s="61" t="str">
        <f t="shared" si="6"/>
        <v/>
      </c>
    </row>
    <row r="82" spans="1:7">
      <c r="A82" s="58" t="str">
        <f t="shared" si="4"/>
        <v/>
      </c>
      <c r="B82" s="59" t="str">
        <f t="shared" si="0"/>
        <v/>
      </c>
      <c r="C82" s="60" t="str">
        <f t="shared" si="5"/>
        <v/>
      </c>
      <c r="D82" s="61" t="str">
        <f t="shared" si="1"/>
        <v/>
      </c>
      <c r="E82" s="61" t="str">
        <f t="shared" si="2"/>
        <v/>
      </c>
      <c r="F82" s="61" t="str">
        <f t="shared" si="3"/>
        <v/>
      </c>
      <c r="G82" s="61" t="str">
        <f t="shared" si="6"/>
        <v/>
      </c>
    </row>
    <row r="83" spans="1:7">
      <c r="A83" s="58" t="str">
        <f t="shared" si="4"/>
        <v/>
      </c>
      <c r="B83" s="59" t="str">
        <f t="shared" si="0"/>
        <v/>
      </c>
      <c r="C83" s="60" t="str">
        <f t="shared" si="5"/>
        <v/>
      </c>
      <c r="D83" s="61" t="str">
        <f t="shared" si="1"/>
        <v/>
      </c>
      <c r="E83" s="61" t="str">
        <f t="shared" si="2"/>
        <v/>
      </c>
      <c r="F83" s="61" t="str">
        <f t="shared" si="3"/>
        <v/>
      </c>
      <c r="G83" s="61" t="str">
        <f t="shared" si="6"/>
        <v/>
      </c>
    </row>
    <row r="84" spans="1:7">
      <c r="A84" s="58" t="str">
        <f t="shared" si="4"/>
        <v/>
      </c>
      <c r="B84" s="59" t="str">
        <f t="shared" si="0"/>
        <v/>
      </c>
      <c r="C84" s="60" t="str">
        <f t="shared" si="5"/>
        <v/>
      </c>
      <c r="D84" s="61" t="str">
        <f t="shared" si="1"/>
        <v/>
      </c>
      <c r="E84" s="61" t="str">
        <f t="shared" si="2"/>
        <v/>
      </c>
      <c r="F84" s="61" t="str">
        <f t="shared" si="3"/>
        <v/>
      </c>
      <c r="G84" s="61" t="str">
        <f t="shared" si="6"/>
        <v/>
      </c>
    </row>
    <row r="85" spans="1:7">
      <c r="A85" s="58" t="str">
        <f t="shared" si="4"/>
        <v/>
      </c>
      <c r="B85" s="59" t="str">
        <f t="shared" si="0"/>
        <v/>
      </c>
      <c r="C85" s="60" t="str">
        <f t="shared" si="5"/>
        <v/>
      </c>
      <c r="D85" s="61" t="str">
        <f t="shared" si="1"/>
        <v/>
      </c>
      <c r="E85" s="61" t="str">
        <f t="shared" si="2"/>
        <v/>
      </c>
      <c r="F85" s="61" t="str">
        <f t="shared" si="3"/>
        <v/>
      </c>
      <c r="G85" s="61" t="str">
        <f t="shared" si="6"/>
        <v/>
      </c>
    </row>
    <row r="86" spans="1:7">
      <c r="A86" s="58" t="str">
        <f t="shared" si="4"/>
        <v/>
      </c>
      <c r="B86" s="59" t="str">
        <f t="shared" ref="B86:B105" si="7">Show.Date</f>
        <v/>
      </c>
      <c r="C86" s="60" t="str">
        <f t="shared" si="5"/>
        <v/>
      </c>
      <c r="D86" s="61" t="str">
        <f t="shared" ref="D86:D105" si="8">Interest</f>
        <v/>
      </c>
      <c r="E86" s="61" t="str">
        <f t="shared" ref="E86:E105" si="9">Principal</f>
        <v/>
      </c>
      <c r="F86" s="61" t="str">
        <f t="shared" ref="F86:F105" si="10">Ending.Balance</f>
        <v/>
      </c>
      <c r="G86" s="61" t="str">
        <f t="shared" si="6"/>
        <v/>
      </c>
    </row>
    <row r="87" spans="1:7">
      <c r="A87" s="58" t="str">
        <f t="shared" ref="A87:A105" si="11">payment.Num</f>
        <v/>
      </c>
      <c r="B87" s="59" t="str">
        <f t="shared" si="7"/>
        <v/>
      </c>
      <c r="C87" s="60" t="str">
        <f t="shared" ref="C87:C105" si="12">Beg.Bal</f>
        <v/>
      </c>
      <c r="D87" s="61" t="str">
        <f t="shared" si="8"/>
        <v/>
      </c>
      <c r="E87" s="61" t="str">
        <f t="shared" si="9"/>
        <v/>
      </c>
      <c r="F87" s="61" t="str">
        <f t="shared" si="10"/>
        <v/>
      </c>
      <c r="G87" s="61" t="str">
        <f t="shared" ref="G87:G105" si="13">Cum.Interest</f>
        <v/>
      </c>
    </row>
    <row r="88" spans="1:7">
      <c r="A88" s="58" t="str">
        <f t="shared" si="11"/>
        <v/>
      </c>
      <c r="B88" s="59" t="str">
        <f t="shared" si="7"/>
        <v/>
      </c>
      <c r="C88" s="60" t="str">
        <f t="shared" si="12"/>
        <v/>
      </c>
      <c r="D88" s="61" t="str">
        <f t="shared" si="8"/>
        <v/>
      </c>
      <c r="E88" s="61" t="str">
        <f t="shared" si="9"/>
        <v/>
      </c>
      <c r="F88" s="61" t="str">
        <f t="shared" si="10"/>
        <v/>
      </c>
      <c r="G88" s="61" t="str">
        <f t="shared" si="13"/>
        <v/>
      </c>
    </row>
    <row r="89" spans="1:7">
      <c r="A89" s="58" t="str">
        <f t="shared" si="11"/>
        <v/>
      </c>
      <c r="B89" s="59" t="str">
        <f t="shared" si="7"/>
        <v/>
      </c>
      <c r="C89" s="60" t="str">
        <f t="shared" si="12"/>
        <v/>
      </c>
      <c r="D89" s="61" t="str">
        <f t="shared" si="8"/>
        <v/>
      </c>
      <c r="E89" s="61" t="str">
        <f t="shared" si="9"/>
        <v/>
      </c>
      <c r="F89" s="61" t="str">
        <f t="shared" si="10"/>
        <v/>
      </c>
      <c r="G89" s="61" t="str">
        <f t="shared" si="13"/>
        <v/>
      </c>
    </row>
    <row r="90" spans="1:7">
      <c r="A90" s="58" t="str">
        <f t="shared" si="11"/>
        <v/>
      </c>
      <c r="B90" s="59" t="str">
        <f t="shared" si="7"/>
        <v/>
      </c>
      <c r="C90" s="60" t="str">
        <f t="shared" si="12"/>
        <v/>
      </c>
      <c r="D90" s="61" t="str">
        <f t="shared" si="8"/>
        <v/>
      </c>
      <c r="E90" s="61" t="str">
        <f t="shared" si="9"/>
        <v/>
      </c>
      <c r="F90" s="61" t="str">
        <f t="shared" si="10"/>
        <v/>
      </c>
      <c r="G90" s="61" t="str">
        <f t="shared" si="13"/>
        <v/>
      </c>
    </row>
    <row r="91" spans="1:7">
      <c r="A91" s="58" t="str">
        <f t="shared" si="11"/>
        <v/>
      </c>
      <c r="B91" s="59" t="str">
        <f t="shared" si="7"/>
        <v/>
      </c>
      <c r="C91" s="60" t="str">
        <f t="shared" si="12"/>
        <v/>
      </c>
      <c r="D91" s="61" t="str">
        <f t="shared" si="8"/>
        <v/>
      </c>
      <c r="E91" s="61" t="str">
        <f t="shared" si="9"/>
        <v/>
      </c>
      <c r="F91" s="61" t="str">
        <f t="shared" si="10"/>
        <v/>
      </c>
      <c r="G91" s="61" t="str">
        <f t="shared" si="13"/>
        <v/>
      </c>
    </row>
    <row r="92" spans="1:7">
      <c r="A92" s="58" t="str">
        <f t="shared" si="11"/>
        <v/>
      </c>
      <c r="B92" s="59" t="str">
        <f t="shared" si="7"/>
        <v/>
      </c>
      <c r="C92" s="60" t="str">
        <f t="shared" si="12"/>
        <v/>
      </c>
      <c r="D92" s="61" t="str">
        <f t="shared" si="8"/>
        <v/>
      </c>
      <c r="E92" s="61" t="str">
        <f t="shared" si="9"/>
        <v/>
      </c>
      <c r="F92" s="61" t="str">
        <f t="shared" si="10"/>
        <v/>
      </c>
      <c r="G92" s="61" t="str">
        <f t="shared" si="13"/>
        <v/>
      </c>
    </row>
    <row r="93" spans="1:7">
      <c r="A93" s="58" t="str">
        <f t="shared" si="11"/>
        <v/>
      </c>
      <c r="B93" s="59" t="str">
        <f t="shared" si="7"/>
        <v/>
      </c>
      <c r="C93" s="60" t="str">
        <f t="shared" si="12"/>
        <v/>
      </c>
      <c r="D93" s="61" t="str">
        <f t="shared" si="8"/>
        <v/>
      </c>
      <c r="E93" s="61" t="str">
        <f t="shared" si="9"/>
        <v/>
      </c>
      <c r="F93" s="61" t="str">
        <f t="shared" si="10"/>
        <v/>
      </c>
      <c r="G93" s="61" t="str">
        <f t="shared" si="13"/>
        <v/>
      </c>
    </row>
    <row r="94" spans="1:7">
      <c r="A94" s="58" t="str">
        <f t="shared" si="11"/>
        <v/>
      </c>
      <c r="B94" s="59" t="str">
        <f t="shared" si="7"/>
        <v/>
      </c>
      <c r="C94" s="60" t="str">
        <f t="shared" si="12"/>
        <v/>
      </c>
      <c r="D94" s="61" t="str">
        <f t="shared" si="8"/>
        <v/>
      </c>
      <c r="E94" s="61" t="str">
        <f t="shared" si="9"/>
        <v/>
      </c>
      <c r="F94" s="61" t="str">
        <f t="shared" si="10"/>
        <v/>
      </c>
      <c r="G94" s="61" t="str">
        <f t="shared" si="13"/>
        <v/>
      </c>
    </row>
    <row r="95" spans="1:7">
      <c r="A95" s="58" t="str">
        <f t="shared" si="11"/>
        <v/>
      </c>
      <c r="B95" s="59" t="str">
        <f t="shared" si="7"/>
        <v/>
      </c>
      <c r="C95" s="60" t="str">
        <f t="shared" si="12"/>
        <v/>
      </c>
      <c r="D95" s="61" t="str">
        <f t="shared" si="8"/>
        <v/>
      </c>
      <c r="E95" s="61" t="str">
        <f t="shared" si="9"/>
        <v/>
      </c>
      <c r="F95" s="61" t="str">
        <f t="shared" si="10"/>
        <v/>
      </c>
      <c r="G95" s="61" t="str">
        <f t="shared" si="13"/>
        <v/>
      </c>
    </row>
    <row r="96" spans="1:7">
      <c r="A96" s="58" t="str">
        <f t="shared" si="11"/>
        <v/>
      </c>
      <c r="B96" s="59" t="str">
        <f t="shared" si="7"/>
        <v/>
      </c>
      <c r="C96" s="60" t="str">
        <f t="shared" si="12"/>
        <v/>
      </c>
      <c r="D96" s="61" t="str">
        <f t="shared" si="8"/>
        <v/>
      </c>
      <c r="E96" s="61" t="str">
        <f t="shared" si="9"/>
        <v/>
      </c>
      <c r="F96" s="61" t="str">
        <f t="shared" si="10"/>
        <v/>
      </c>
      <c r="G96" s="61" t="str">
        <f t="shared" si="13"/>
        <v/>
      </c>
    </row>
    <row r="97" spans="1:7">
      <c r="A97" s="58" t="str">
        <f t="shared" si="11"/>
        <v/>
      </c>
      <c r="B97" s="59" t="str">
        <f t="shared" si="7"/>
        <v/>
      </c>
      <c r="C97" s="60" t="str">
        <f t="shared" si="12"/>
        <v/>
      </c>
      <c r="D97" s="61" t="str">
        <f t="shared" si="8"/>
        <v/>
      </c>
      <c r="E97" s="61" t="str">
        <f t="shared" si="9"/>
        <v/>
      </c>
      <c r="F97" s="61" t="str">
        <f t="shared" si="10"/>
        <v/>
      </c>
      <c r="G97" s="61" t="str">
        <f t="shared" si="13"/>
        <v/>
      </c>
    </row>
    <row r="98" spans="1:7">
      <c r="A98" s="58" t="str">
        <f t="shared" si="11"/>
        <v/>
      </c>
      <c r="B98" s="59" t="str">
        <f t="shared" si="7"/>
        <v/>
      </c>
      <c r="C98" s="60" t="str">
        <f t="shared" si="12"/>
        <v/>
      </c>
      <c r="D98" s="61" t="str">
        <f t="shared" si="8"/>
        <v/>
      </c>
      <c r="E98" s="61" t="str">
        <f t="shared" si="9"/>
        <v/>
      </c>
      <c r="F98" s="61" t="str">
        <f t="shared" si="10"/>
        <v/>
      </c>
      <c r="G98" s="61" t="str">
        <f t="shared" si="13"/>
        <v/>
      </c>
    </row>
    <row r="99" spans="1:7">
      <c r="A99" s="58" t="str">
        <f t="shared" si="11"/>
        <v/>
      </c>
      <c r="B99" s="59" t="str">
        <f t="shared" si="7"/>
        <v/>
      </c>
      <c r="C99" s="60" t="str">
        <f t="shared" si="12"/>
        <v/>
      </c>
      <c r="D99" s="61" t="str">
        <f t="shared" si="8"/>
        <v/>
      </c>
      <c r="E99" s="61" t="str">
        <f t="shared" si="9"/>
        <v/>
      </c>
      <c r="F99" s="61" t="str">
        <f t="shared" si="10"/>
        <v/>
      </c>
      <c r="G99" s="61" t="str">
        <f t="shared" si="13"/>
        <v/>
      </c>
    </row>
    <row r="100" spans="1:7">
      <c r="A100" s="58" t="str">
        <f t="shared" si="11"/>
        <v/>
      </c>
      <c r="B100" s="59" t="str">
        <f t="shared" si="7"/>
        <v/>
      </c>
      <c r="C100" s="60" t="str">
        <f t="shared" si="12"/>
        <v/>
      </c>
      <c r="D100" s="61" t="str">
        <f t="shared" si="8"/>
        <v/>
      </c>
      <c r="E100" s="61" t="str">
        <f t="shared" si="9"/>
        <v/>
      </c>
      <c r="F100" s="61" t="str">
        <f t="shared" si="10"/>
        <v/>
      </c>
      <c r="G100" s="61" t="str">
        <f t="shared" si="13"/>
        <v/>
      </c>
    </row>
    <row r="101" spans="1:7">
      <c r="A101" s="58" t="str">
        <f t="shared" si="11"/>
        <v/>
      </c>
      <c r="B101" s="59" t="str">
        <f t="shared" si="7"/>
        <v/>
      </c>
      <c r="C101" s="60" t="str">
        <f t="shared" si="12"/>
        <v/>
      </c>
      <c r="D101" s="61" t="str">
        <f t="shared" si="8"/>
        <v/>
      </c>
      <c r="E101" s="61" t="str">
        <f t="shared" si="9"/>
        <v/>
      </c>
      <c r="F101" s="61" t="str">
        <f t="shared" si="10"/>
        <v/>
      </c>
      <c r="G101" s="61" t="str">
        <f t="shared" si="13"/>
        <v/>
      </c>
    </row>
    <row r="102" spans="1:7">
      <c r="A102" s="58" t="str">
        <f t="shared" si="11"/>
        <v/>
      </c>
      <c r="B102" s="59" t="str">
        <f t="shared" si="7"/>
        <v/>
      </c>
      <c r="C102" s="60" t="str">
        <f t="shared" si="12"/>
        <v/>
      </c>
      <c r="D102" s="61" t="str">
        <f t="shared" si="8"/>
        <v/>
      </c>
      <c r="E102" s="61" t="str">
        <f t="shared" si="9"/>
        <v/>
      </c>
      <c r="F102" s="61" t="str">
        <f t="shared" si="10"/>
        <v/>
      </c>
      <c r="G102" s="61" t="str">
        <f t="shared" si="13"/>
        <v/>
      </c>
    </row>
    <row r="103" spans="1:7">
      <c r="A103" s="58" t="str">
        <f t="shared" si="11"/>
        <v/>
      </c>
      <c r="B103" s="59" t="str">
        <f t="shared" si="7"/>
        <v/>
      </c>
      <c r="C103" s="60" t="str">
        <f t="shared" si="12"/>
        <v/>
      </c>
      <c r="D103" s="61" t="str">
        <f t="shared" si="8"/>
        <v/>
      </c>
      <c r="E103" s="61" t="str">
        <f t="shared" si="9"/>
        <v/>
      </c>
      <c r="F103" s="61" t="str">
        <f t="shared" si="10"/>
        <v/>
      </c>
      <c r="G103" s="61" t="str">
        <f t="shared" si="13"/>
        <v/>
      </c>
    </row>
    <row r="104" spans="1:7">
      <c r="A104" s="58" t="str">
        <f t="shared" si="11"/>
        <v/>
      </c>
      <c r="B104" s="59" t="str">
        <f t="shared" si="7"/>
        <v/>
      </c>
      <c r="C104" s="60" t="str">
        <f t="shared" si="12"/>
        <v/>
      </c>
      <c r="D104" s="61" t="str">
        <f t="shared" si="8"/>
        <v/>
      </c>
      <c r="E104" s="61" t="str">
        <f t="shared" si="9"/>
        <v/>
      </c>
      <c r="F104" s="61" t="str">
        <f t="shared" si="10"/>
        <v/>
      </c>
      <c r="G104" s="61" t="str">
        <f t="shared" si="13"/>
        <v/>
      </c>
    </row>
    <row r="105" spans="1:7">
      <c r="A105" s="58" t="str">
        <f t="shared" si="11"/>
        <v/>
      </c>
      <c r="B105" s="59" t="str">
        <f t="shared" si="7"/>
        <v/>
      </c>
      <c r="C105" s="60" t="str">
        <f t="shared" si="12"/>
        <v/>
      </c>
      <c r="D105" s="61" t="str">
        <f t="shared" si="8"/>
        <v/>
      </c>
      <c r="E105" s="61" t="str">
        <f t="shared" si="9"/>
        <v/>
      </c>
      <c r="F105" s="61" t="str">
        <f t="shared" si="10"/>
        <v/>
      </c>
      <c r="G105" s="61" t="str">
        <f t="shared" si="13"/>
        <v/>
      </c>
    </row>
  </sheetData>
  <sheetProtection password="C715" sheet="1" objects="1" scenarios="1"/>
  <mergeCells count="3">
    <mergeCell ref="A1:G1"/>
    <mergeCell ref="A5:G5"/>
    <mergeCell ref="A18:G18"/>
  </mergeCells>
  <phoneticPr fontId="0" type="noConversion"/>
  <printOptions horizontalCentered="1"/>
  <pageMargins left="0.5" right="0.5" top="0.5" bottom="0.5" header="0.5" footer="0.5"/>
  <pageSetup scale="97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R47"/>
  <sheetViews>
    <sheetView zoomScale="98" workbookViewId="0">
      <selection activeCell="B14" sqref="B14"/>
    </sheetView>
  </sheetViews>
  <sheetFormatPr defaultRowHeight="12.75"/>
  <cols>
    <col min="1" max="1" width="27.7109375" style="13" bestFit="1" customWidth="1"/>
    <col min="2" max="2" width="11.140625" style="13" bestFit="1" customWidth="1"/>
    <col min="3" max="3" width="9.28515625" style="13" bestFit="1" customWidth="1"/>
    <col min="4" max="5" width="9.28515625" style="13" customWidth="1"/>
    <col min="6" max="6" width="9.28515625" style="13" bestFit="1" customWidth="1"/>
    <col min="7" max="8" width="9.28515625" style="13" customWidth="1"/>
    <col min="9" max="9" width="9.28515625" style="13" bestFit="1" customWidth="1"/>
    <col min="10" max="14" width="9.28515625" style="13" customWidth="1"/>
    <col min="15" max="15" width="9.7109375" style="13" bestFit="1" customWidth="1"/>
    <col min="16" max="17" width="9.7109375" style="109" customWidth="1"/>
    <col min="18" max="16384" width="9.140625" style="13"/>
  </cols>
  <sheetData>
    <row r="1" spans="1:18" s="64" customFormat="1" ht="18">
      <c r="A1" s="62" t="s">
        <v>33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</row>
    <row r="2" spans="1:18" s="70" customFormat="1">
      <c r="A2" s="65"/>
      <c r="B2" s="65"/>
      <c r="C2" s="65"/>
      <c r="D2" s="65"/>
      <c r="E2" s="65"/>
      <c r="F2" s="66"/>
      <c r="G2" s="65"/>
      <c r="H2" s="65"/>
      <c r="I2" s="67"/>
      <c r="J2" s="65"/>
      <c r="K2" s="65"/>
      <c r="L2" s="67"/>
      <c r="M2" s="65"/>
      <c r="N2" s="65"/>
      <c r="O2" s="67"/>
      <c r="P2" s="68"/>
      <c r="Q2" s="68"/>
      <c r="R2" s="69"/>
    </row>
    <row r="3" spans="1:18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71"/>
      <c r="Q3" s="71"/>
      <c r="R3" s="25"/>
    </row>
    <row r="4" spans="1:18" s="21" customFormat="1">
      <c r="A4" s="72"/>
      <c r="B4" s="73" t="s">
        <v>70</v>
      </c>
      <c r="C4" s="74" t="s">
        <v>43</v>
      </c>
      <c r="D4" s="72" t="s">
        <v>43</v>
      </c>
      <c r="E4" s="72" t="s">
        <v>43</v>
      </c>
      <c r="F4" s="72" t="s">
        <v>43</v>
      </c>
      <c r="G4" s="72" t="s">
        <v>43</v>
      </c>
      <c r="H4" s="72" t="s">
        <v>43</v>
      </c>
      <c r="I4" s="72" t="s">
        <v>43</v>
      </c>
      <c r="J4" s="72" t="s">
        <v>43</v>
      </c>
      <c r="K4" s="72" t="s">
        <v>43</v>
      </c>
      <c r="L4" s="72" t="s">
        <v>43</v>
      </c>
      <c r="M4" s="72" t="s">
        <v>43</v>
      </c>
      <c r="N4" s="72" t="s">
        <v>43</v>
      </c>
      <c r="O4" s="40" t="s">
        <v>34</v>
      </c>
      <c r="P4" s="75" t="s">
        <v>36</v>
      </c>
      <c r="Q4" s="76" t="s">
        <v>37</v>
      </c>
    </row>
    <row r="5" spans="1:18">
      <c r="A5" s="77"/>
      <c r="B5" s="78"/>
      <c r="C5" s="79">
        <v>1</v>
      </c>
      <c r="D5" s="77">
        <v>2</v>
      </c>
      <c r="E5" s="77">
        <v>3</v>
      </c>
      <c r="F5" s="77">
        <v>4</v>
      </c>
      <c r="G5" s="77">
        <v>5</v>
      </c>
      <c r="H5" s="77">
        <v>6</v>
      </c>
      <c r="I5" s="77">
        <v>7</v>
      </c>
      <c r="J5" s="77">
        <v>8</v>
      </c>
      <c r="K5" s="77">
        <v>9</v>
      </c>
      <c r="L5" s="77">
        <v>10</v>
      </c>
      <c r="M5" s="77">
        <v>11</v>
      </c>
      <c r="N5" s="77">
        <v>12</v>
      </c>
      <c r="O5" s="80" t="s">
        <v>93</v>
      </c>
      <c r="P5" s="81" t="s">
        <v>93</v>
      </c>
      <c r="Q5" s="82" t="s">
        <v>93</v>
      </c>
    </row>
    <row r="6" spans="1:18">
      <c r="A6" s="83"/>
      <c r="B6" s="84" t="s">
        <v>71</v>
      </c>
      <c r="C6" s="85" t="s">
        <v>71</v>
      </c>
      <c r="D6" s="85" t="s">
        <v>71</v>
      </c>
      <c r="E6" s="85" t="s">
        <v>71</v>
      </c>
      <c r="F6" s="85" t="s">
        <v>71</v>
      </c>
      <c r="G6" s="85" t="s">
        <v>71</v>
      </c>
      <c r="H6" s="85" t="s">
        <v>71</v>
      </c>
      <c r="I6" s="85" t="s">
        <v>71</v>
      </c>
      <c r="J6" s="85" t="s">
        <v>71</v>
      </c>
      <c r="K6" s="85" t="s">
        <v>71</v>
      </c>
      <c r="L6" s="85" t="s">
        <v>71</v>
      </c>
      <c r="M6" s="85" t="s">
        <v>71</v>
      </c>
      <c r="N6" s="85" t="s">
        <v>71</v>
      </c>
      <c r="O6" s="86" t="s">
        <v>71</v>
      </c>
      <c r="P6" s="87" t="s">
        <v>71</v>
      </c>
      <c r="Q6" s="88" t="s">
        <v>71</v>
      </c>
    </row>
    <row r="7" spans="1:18">
      <c r="A7" s="89"/>
      <c r="B7" s="90"/>
      <c r="C7" s="91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2"/>
      <c r="P7" s="93"/>
      <c r="Q7" s="94"/>
    </row>
    <row r="8" spans="1:18">
      <c r="A8" s="95" t="s">
        <v>72</v>
      </c>
      <c r="B8" s="96"/>
      <c r="C8" s="110" t="str">
        <f>B44</f>
        <v xml:space="preserve"> </v>
      </c>
      <c r="D8" s="111" t="str">
        <f>C44</f>
        <v xml:space="preserve"> </v>
      </c>
      <c r="E8" s="111" t="str">
        <f t="shared" ref="E8:N8" si="0">D44</f>
        <v xml:space="preserve"> </v>
      </c>
      <c r="F8" s="111" t="str">
        <f t="shared" si="0"/>
        <v xml:space="preserve"> </v>
      </c>
      <c r="G8" s="111" t="str">
        <f t="shared" si="0"/>
        <v xml:space="preserve"> </v>
      </c>
      <c r="H8" s="111" t="str">
        <f t="shared" si="0"/>
        <v xml:space="preserve"> </v>
      </c>
      <c r="I8" s="111" t="str">
        <f t="shared" si="0"/>
        <v xml:space="preserve"> </v>
      </c>
      <c r="J8" s="111" t="str">
        <f t="shared" si="0"/>
        <v xml:space="preserve"> </v>
      </c>
      <c r="K8" s="111" t="str">
        <f t="shared" si="0"/>
        <v xml:space="preserve"> </v>
      </c>
      <c r="L8" s="111" t="str">
        <f t="shared" si="0"/>
        <v xml:space="preserve"> </v>
      </c>
      <c r="M8" s="111" t="str">
        <f t="shared" si="0"/>
        <v xml:space="preserve"> </v>
      </c>
      <c r="N8" s="111" t="str">
        <f t="shared" si="0"/>
        <v xml:space="preserve"> </v>
      </c>
      <c r="O8" s="98"/>
      <c r="P8" s="112" t="str">
        <f>N44</f>
        <v xml:space="preserve"> </v>
      </c>
      <c r="Q8" s="110" t="str">
        <f>P44</f>
        <v xml:space="preserve"> </v>
      </c>
    </row>
    <row r="9" spans="1:18">
      <c r="A9" s="95"/>
      <c r="B9" s="96"/>
      <c r="C9" s="94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3"/>
      <c r="Q9" s="94"/>
    </row>
    <row r="10" spans="1:18">
      <c r="A10" s="89" t="s">
        <v>45</v>
      </c>
      <c r="B10" s="99"/>
      <c r="C10" s="94"/>
      <c r="D10" s="100"/>
      <c r="E10" s="100"/>
      <c r="F10" s="97"/>
      <c r="G10" s="97"/>
      <c r="H10" s="97"/>
      <c r="I10" s="97"/>
      <c r="J10" s="97"/>
      <c r="K10" s="97"/>
      <c r="L10" s="97"/>
      <c r="M10" s="97"/>
      <c r="N10" s="97"/>
      <c r="O10" s="113">
        <f>SUM(C10:N10)</f>
        <v>0</v>
      </c>
      <c r="P10" s="101"/>
      <c r="Q10" s="94"/>
    </row>
    <row r="11" spans="1:18">
      <c r="A11" s="89" t="s">
        <v>44</v>
      </c>
      <c r="B11" s="99"/>
      <c r="C11" s="94"/>
      <c r="D11" s="100"/>
      <c r="E11" s="100"/>
      <c r="F11" s="97"/>
      <c r="G11" s="97"/>
      <c r="H11" s="97"/>
      <c r="I11" s="97"/>
      <c r="J11" s="97"/>
      <c r="K11" s="97"/>
      <c r="L11" s="97"/>
      <c r="M11" s="97"/>
      <c r="N11" s="97"/>
      <c r="O11" s="113">
        <f>SUM(C11:N11)</f>
        <v>0</v>
      </c>
      <c r="P11" s="101"/>
      <c r="Q11" s="94"/>
    </row>
    <row r="12" spans="1:18">
      <c r="A12" s="89" t="s">
        <v>46</v>
      </c>
      <c r="B12" s="99"/>
      <c r="C12" s="94"/>
      <c r="D12" s="100"/>
      <c r="E12" s="100"/>
      <c r="F12" s="97"/>
      <c r="G12" s="97"/>
      <c r="H12" s="97"/>
      <c r="I12" s="97"/>
      <c r="J12" s="97"/>
      <c r="K12" s="97"/>
      <c r="L12" s="97"/>
      <c r="M12" s="97"/>
      <c r="N12" s="97"/>
      <c r="O12" s="113">
        <f>SUM(C12:N12)</f>
        <v>0</v>
      </c>
      <c r="P12" s="101"/>
      <c r="Q12" s="94"/>
    </row>
    <row r="13" spans="1:18">
      <c r="A13" s="89" t="s">
        <v>73</v>
      </c>
      <c r="B13" s="96"/>
      <c r="C13" s="94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13">
        <f>SUM(C13:N13)</f>
        <v>0</v>
      </c>
      <c r="P13" s="93"/>
      <c r="Q13" s="94"/>
    </row>
    <row r="14" spans="1:18">
      <c r="A14" s="83" t="s">
        <v>28</v>
      </c>
      <c r="B14" s="114">
        <f>'Sources &amp; Uses'!$F$6+'Sources &amp; Uses'!$F$11</f>
        <v>0</v>
      </c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  <c r="P14" s="106"/>
      <c r="Q14" s="103"/>
    </row>
    <row r="15" spans="1:18">
      <c r="A15" s="95" t="s">
        <v>101</v>
      </c>
      <c r="B15" s="115">
        <f t="shared" ref="B15:Q15" si="1">SUM(B10:B14)</f>
        <v>0</v>
      </c>
      <c r="C15" s="110">
        <f t="shared" si="1"/>
        <v>0</v>
      </c>
      <c r="D15" s="110">
        <f t="shared" si="1"/>
        <v>0</v>
      </c>
      <c r="E15" s="110">
        <f t="shared" si="1"/>
        <v>0</v>
      </c>
      <c r="F15" s="110">
        <f t="shared" si="1"/>
        <v>0</v>
      </c>
      <c r="G15" s="110">
        <f t="shared" si="1"/>
        <v>0</v>
      </c>
      <c r="H15" s="110">
        <f t="shared" si="1"/>
        <v>0</v>
      </c>
      <c r="I15" s="110">
        <f t="shared" si="1"/>
        <v>0</v>
      </c>
      <c r="J15" s="110">
        <f t="shared" si="1"/>
        <v>0</v>
      </c>
      <c r="K15" s="110">
        <f t="shared" si="1"/>
        <v>0</v>
      </c>
      <c r="L15" s="110">
        <f t="shared" si="1"/>
        <v>0</v>
      </c>
      <c r="M15" s="110">
        <f t="shared" si="1"/>
        <v>0</v>
      </c>
      <c r="N15" s="110">
        <f t="shared" si="1"/>
        <v>0</v>
      </c>
      <c r="O15" s="113">
        <f t="shared" si="1"/>
        <v>0</v>
      </c>
      <c r="P15" s="112">
        <f t="shared" si="1"/>
        <v>0</v>
      </c>
      <c r="Q15" s="110">
        <f t="shared" si="1"/>
        <v>0</v>
      </c>
    </row>
    <row r="16" spans="1:18">
      <c r="A16" s="95"/>
      <c r="B16" s="96"/>
      <c r="C16" s="94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8"/>
      <c r="P16" s="93"/>
      <c r="Q16" s="94"/>
    </row>
    <row r="17" spans="1:17">
      <c r="A17" s="95" t="s">
        <v>74</v>
      </c>
      <c r="B17" s="96"/>
      <c r="C17" s="110" t="str">
        <f>IF(C15=0," ",SUM(C8+C15))</f>
        <v xml:space="preserve"> </v>
      </c>
      <c r="D17" s="110" t="str">
        <f t="shared" ref="D17:Q17" si="2">IF(D15=0," ",SUM(D8+D15))</f>
        <v xml:space="preserve"> </v>
      </c>
      <c r="E17" s="110" t="str">
        <f t="shared" si="2"/>
        <v xml:space="preserve"> </v>
      </c>
      <c r="F17" s="110" t="str">
        <f t="shared" si="2"/>
        <v xml:space="preserve"> </v>
      </c>
      <c r="G17" s="110" t="str">
        <f t="shared" si="2"/>
        <v xml:space="preserve"> </v>
      </c>
      <c r="H17" s="110" t="str">
        <f t="shared" si="2"/>
        <v xml:space="preserve"> </v>
      </c>
      <c r="I17" s="110" t="str">
        <f t="shared" si="2"/>
        <v xml:space="preserve"> </v>
      </c>
      <c r="J17" s="110" t="str">
        <f t="shared" si="2"/>
        <v xml:space="preserve"> </v>
      </c>
      <c r="K17" s="110" t="str">
        <f t="shared" si="2"/>
        <v xml:space="preserve"> </v>
      </c>
      <c r="L17" s="110" t="str">
        <f t="shared" si="2"/>
        <v xml:space="preserve"> </v>
      </c>
      <c r="M17" s="110" t="str">
        <f t="shared" si="2"/>
        <v xml:space="preserve"> </v>
      </c>
      <c r="N17" s="110" t="str">
        <f t="shared" si="2"/>
        <v xml:space="preserve"> </v>
      </c>
      <c r="O17" s="98"/>
      <c r="P17" s="112" t="str">
        <f t="shared" si="2"/>
        <v xml:space="preserve"> </v>
      </c>
      <c r="Q17" s="110" t="str">
        <f t="shared" si="2"/>
        <v xml:space="preserve"> </v>
      </c>
    </row>
    <row r="18" spans="1:17">
      <c r="A18" s="95"/>
      <c r="B18" s="96"/>
      <c r="C18" s="94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8"/>
      <c r="P18" s="93"/>
      <c r="Q18" s="94"/>
    </row>
    <row r="19" spans="1:17">
      <c r="A19" s="95" t="s">
        <v>100</v>
      </c>
      <c r="B19" s="96"/>
      <c r="C19" s="94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8"/>
      <c r="P19" s="93"/>
      <c r="Q19" s="94"/>
    </row>
    <row r="20" spans="1:17">
      <c r="A20" s="89" t="s">
        <v>92</v>
      </c>
      <c r="B20" s="99"/>
      <c r="C20" s="94"/>
      <c r="D20" s="100"/>
      <c r="E20" s="100"/>
      <c r="F20" s="97"/>
      <c r="G20" s="100"/>
      <c r="H20" s="100"/>
      <c r="I20" s="97"/>
      <c r="J20" s="100"/>
      <c r="K20" s="100"/>
      <c r="L20" s="97"/>
      <c r="M20" s="100"/>
      <c r="N20" s="100"/>
      <c r="O20" s="113">
        <f>SUM(C20:N20)</f>
        <v>0</v>
      </c>
      <c r="P20" s="101"/>
      <c r="Q20" s="94"/>
    </row>
    <row r="21" spans="1:17">
      <c r="A21" s="89" t="s">
        <v>76</v>
      </c>
      <c r="B21" s="96"/>
      <c r="C21" s="94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113">
        <f t="shared" ref="O21:O34" si="3">SUM(C21:N21)</f>
        <v>0</v>
      </c>
      <c r="P21" s="93"/>
      <c r="Q21" s="94"/>
    </row>
    <row r="22" spans="1:17">
      <c r="A22" s="89" t="s">
        <v>77</v>
      </c>
      <c r="B22" s="96"/>
      <c r="C22" s="94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113">
        <f t="shared" si="3"/>
        <v>0</v>
      </c>
      <c r="P22" s="93"/>
      <c r="Q22" s="94"/>
    </row>
    <row r="23" spans="1:17">
      <c r="A23" s="89" t="s">
        <v>78</v>
      </c>
      <c r="B23" s="96"/>
      <c r="C23" s="94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113">
        <f t="shared" si="3"/>
        <v>0</v>
      </c>
      <c r="P23" s="93"/>
      <c r="Q23" s="94"/>
    </row>
    <row r="24" spans="1:17">
      <c r="A24" s="89" t="s">
        <v>79</v>
      </c>
      <c r="B24" s="96"/>
      <c r="C24" s="94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113">
        <f t="shared" si="3"/>
        <v>0</v>
      </c>
      <c r="P24" s="93"/>
      <c r="Q24" s="94"/>
    </row>
    <row r="25" spans="1:17">
      <c r="A25" s="89" t="s">
        <v>80</v>
      </c>
      <c r="B25" s="96"/>
      <c r="C25" s="94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113">
        <f t="shared" si="3"/>
        <v>0</v>
      </c>
      <c r="P25" s="93"/>
      <c r="Q25" s="94"/>
    </row>
    <row r="26" spans="1:17">
      <c r="A26" s="89" t="s">
        <v>81</v>
      </c>
      <c r="B26" s="96"/>
      <c r="C26" s="94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113">
        <f t="shared" si="3"/>
        <v>0</v>
      </c>
      <c r="P26" s="93"/>
      <c r="Q26" s="94"/>
    </row>
    <row r="27" spans="1:17">
      <c r="A27" s="89" t="s">
        <v>82</v>
      </c>
      <c r="B27" s="96"/>
      <c r="C27" s="94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113">
        <f t="shared" si="3"/>
        <v>0</v>
      </c>
      <c r="P27" s="93"/>
      <c r="Q27" s="94"/>
    </row>
    <row r="28" spans="1:17">
      <c r="A28" s="89" t="s">
        <v>47</v>
      </c>
      <c r="B28" s="96"/>
      <c r="C28" s="94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113">
        <f t="shared" si="3"/>
        <v>0</v>
      </c>
      <c r="P28" s="93"/>
      <c r="Q28" s="94"/>
    </row>
    <row r="29" spans="1:17">
      <c r="A29" s="89" t="s">
        <v>83</v>
      </c>
      <c r="B29" s="96"/>
      <c r="C29" s="94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113">
        <f t="shared" si="3"/>
        <v>0</v>
      </c>
      <c r="P29" s="93"/>
      <c r="Q29" s="94"/>
    </row>
    <row r="30" spans="1:17">
      <c r="A30" s="89" t="s">
        <v>84</v>
      </c>
      <c r="B30" s="96"/>
      <c r="C30" s="94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113">
        <f t="shared" si="3"/>
        <v>0</v>
      </c>
      <c r="P30" s="93"/>
      <c r="Q30" s="94"/>
    </row>
    <row r="31" spans="1:17">
      <c r="A31" s="89" t="s">
        <v>85</v>
      </c>
      <c r="B31" s="96"/>
      <c r="C31" s="94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113">
        <f t="shared" si="3"/>
        <v>0</v>
      </c>
      <c r="P31" s="93"/>
      <c r="Q31" s="94"/>
    </row>
    <row r="32" spans="1:17">
      <c r="A32" s="89" t="s">
        <v>86</v>
      </c>
      <c r="B32" s="96"/>
      <c r="C32" s="110" t="str">
        <f>IF(C15=0," ",'Amortization Table'!$D$22)</f>
        <v xml:space="preserve"> </v>
      </c>
      <c r="D32" s="110" t="str">
        <f>IF(D15=0," ",'Amortization Table'!$D$23)</f>
        <v xml:space="preserve"> </v>
      </c>
      <c r="E32" s="110" t="str">
        <f>IF(E15=0," ",'Amortization Table'!$D$24)</f>
        <v xml:space="preserve"> </v>
      </c>
      <c r="F32" s="111" t="str">
        <f>IF(F15=0," ",'Amortization Table'!$D$25)</f>
        <v xml:space="preserve"> </v>
      </c>
      <c r="G32" s="111" t="str">
        <f>IF(G15=0," ",'Amortization Table'!$D$26)</f>
        <v xml:space="preserve"> </v>
      </c>
      <c r="H32" s="111" t="str">
        <f>IF(H15=0," ",'Amortization Table'!$D$27)</f>
        <v xml:space="preserve"> </v>
      </c>
      <c r="I32" s="111" t="str">
        <f>IF(I15=0," ",'Amortization Table'!$D$28)</f>
        <v xml:space="preserve"> </v>
      </c>
      <c r="J32" s="111" t="str">
        <f>IF(J15=0," ",'Amortization Table'!$D$29)</f>
        <v xml:space="preserve"> </v>
      </c>
      <c r="K32" s="111" t="str">
        <f>IF(K15=0," ",'Amortization Table'!$D$30)</f>
        <v xml:space="preserve"> </v>
      </c>
      <c r="L32" s="111" t="str">
        <f>IF(L15=0," ",'Amortization Table'!$D$31)</f>
        <v xml:space="preserve"> </v>
      </c>
      <c r="M32" s="111" t="str">
        <f>IF(M15=0," ",'Amortization Table'!$D$32)</f>
        <v xml:space="preserve"> </v>
      </c>
      <c r="N32" s="111" t="str">
        <f>IF(N15=0," ",'Amortization Table'!$D$33)</f>
        <v xml:space="preserve"> </v>
      </c>
      <c r="O32" s="113">
        <f t="shared" si="3"/>
        <v>0</v>
      </c>
      <c r="P32" s="117" t="str">
        <f>IF(P15=0,"$0",SUM('Amortization Table'!$D$34:'Amortization Table'!$D$45))</f>
        <v>$0</v>
      </c>
      <c r="Q32" s="118" t="str">
        <f>IF(Q15=0,"$0",SUM('Amortization Table'!$D$46:'Amortization Table'!$D$57))</f>
        <v>$0</v>
      </c>
    </row>
    <row r="33" spans="1:18">
      <c r="A33" s="89" t="s">
        <v>87</v>
      </c>
      <c r="B33" s="96"/>
      <c r="C33" s="94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113">
        <f t="shared" si="3"/>
        <v>0</v>
      </c>
      <c r="P33" s="93"/>
      <c r="Q33" s="94"/>
    </row>
    <row r="34" spans="1:18">
      <c r="A34" s="83" t="s">
        <v>88</v>
      </c>
      <c r="B34" s="102"/>
      <c r="C34" s="103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13">
        <f t="shared" si="3"/>
        <v>0</v>
      </c>
      <c r="P34" s="106"/>
      <c r="Q34" s="103"/>
    </row>
    <row r="35" spans="1:18">
      <c r="A35" s="95" t="s">
        <v>89</v>
      </c>
      <c r="B35" s="115">
        <f>SUM(B20:B34)</f>
        <v>0</v>
      </c>
      <c r="C35" s="110">
        <f t="shared" ref="C35:N35" si="4">SUM(C20:C34)</f>
        <v>0</v>
      </c>
      <c r="D35" s="110">
        <f t="shared" si="4"/>
        <v>0</v>
      </c>
      <c r="E35" s="110">
        <f t="shared" si="4"/>
        <v>0</v>
      </c>
      <c r="F35" s="111">
        <f t="shared" si="4"/>
        <v>0</v>
      </c>
      <c r="G35" s="111">
        <f t="shared" si="4"/>
        <v>0</v>
      </c>
      <c r="H35" s="111">
        <f t="shared" si="4"/>
        <v>0</v>
      </c>
      <c r="I35" s="111">
        <f t="shared" si="4"/>
        <v>0</v>
      </c>
      <c r="J35" s="111">
        <f t="shared" si="4"/>
        <v>0</v>
      </c>
      <c r="K35" s="111">
        <f t="shared" si="4"/>
        <v>0</v>
      </c>
      <c r="L35" s="111">
        <f t="shared" si="4"/>
        <v>0</v>
      </c>
      <c r="M35" s="111">
        <f t="shared" si="4"/>
        <v>0</v>
      </c>
      <c r="N35" s="111">
        <f t="shared" si="4"/>
        <v>0</v>
      </c>
      <c r="O35" s="116">
        <f>SUM(C35:N35)</f>
        <v>0</v>
      </c>
      <c r="P35" s="112">
        <f>SUM(P20:P34)</f>
        <v>0</v>
      </c>
      <c r="Q35" s="110">
        <f>SUM(Q20:Q34)</f>
        <v>0</v>
      </c>
    </row>
    <row r="36" spans="1:18">
      <c r="A36" s="89"/>
      <c r="B36" s="96"/>
      <c r="C36" s="94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8"/>
      <c r="P36" s="93"/>
      <c r="Q36" s="94"/>
    </row>
    <row r="37" spans="1:18">
      <c r="A37" s="89" t="s">
        <v>29</v>
      </c>
      <c r="B37" s="96"/>
      <c r="C37" s="110" t="str">
        <f>IF(C15=0," ",'Amortization Table'!$E$22)</f>
        <v xml:space="preserve"> </v>
      </c>
      <c r="D37" s="110" t="str">
        <f>IF(D15=0," ",'Amortization Table'!$E$23)</f>
        <v xml:space="preserve"> </v>
      </c>
      <c r="E37" s="110" t="str">
        <f>IF(E15=0," ",'Amortization Table'!$E$24)</f>
        <v xml:space="preserve"> </v>
      </c>
      <c r="F37" s="111" t="str">
        <f>IF(F15=0," ",'Amortization Table'!$E$25)</f>
        <v xml:space="preserve"> </v>
      </c>
      <c r="G37" s="111" t="str">
        <f>IF(G15=0," ",'Amortization Table'!$E$26)</f>
        <v xml:space="preserve"> </v>
      </c>
      <c r="H37" s="111" t="str">
        <f>IF(H15=0," ",'Amortization Table'!$E$27)</f>
        <v xml:space="preserve"> </v>
      </c>
      <c r="I37" s="111" t="str">
        <f>IF(I15=0," ",'Amortization Table'!$E$28)</f>
        <v xml:space="preserve"> </v>
      </c>
      <c r="J37" s="111" t="str">
        <f>IF(J15=0," ",'Amortization Table'!$E$29)</f>
        <v xml:space="preserve"> </v>
      </c>
      <c r="K37" s="111" t="str">
        <f>IF(K15=0," ",'Amortization Table'!$E$30)</f>
        <v xml:space="preserve"> </v>
      </c>
      <c r="L37" s="111" t="str">
        <f>IF(L15=0," ",'Amortization Table'!$E$31)</f>
        <v xml:space="preserve"> </v>
      </c>
      <c r="M37" s="111" t="str">
        <f>IF(M15=0," ",'Amortization Table'!$E$32)</f>
        <v xml:space="preserve"> </v>
      </c>
      <c r="N37" s="111" t="str">
        <f>IF(N15=0," ",'Amortization Table'!$E$33)</f>
        <v xml:space="preserve"> </v>
      </c>
      <c r="O37" s="113">
        <f>SUM(C37:N37)</f>
        <v>0</v>
      </c>
      <c r="P37" s="117" t="str">
        <f>IF(P15=0,"$0",SUM('Amortization Table'!$E$34:'Amortization Table'!$E$45))</f>
        <v>$0</v>
      </c>
      <c r="Q37" s="118" t="str">
        <f>IF(Q15=0,"$0",SUM('Amortization Table'!$E$46:'Amortization Table'!$E$57))</f>
        <v>$0</v>
      </c>
    </row>
    <row r="38" spans="1:18">
      <c r="A38" s="89" t="s">
        <v>30</v>
      </c>
      <c r="B38" s="115">
        <f>'Sources &amp; Uses'!$F$18+'Sources &amp; Uses'!$F$20+'Sources &amp; Uses'!$F$22+'Sources &amp; Uses'!$F$26</f>
        <v>0</v>
      </c>
      <c r="C38" s="94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8"/>
      <c r="P38" s="93"/>
      <c r="Q38" s="94"/>
    </row>
    <row r="39" spans="1:18">
      <c r="A39" s="89" t="s">
        <v>31</v>
      </c>
      <c r="B39" s="115">
        <f>'Sources &amp; Uses'!$F$24</f>
        <v>0</v>
      </c>
      <c r="C39" s="94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8"/>
      <c r="P39" s="93"/>
      <c r="Q39" s="94"/>
    </row>
    <row r="40" spans="1:18">
      <c r="A40" s="89" t="s">
        <v>90</v>
      </c>
      <c r="B40" s="96"/>
      <c r="C40" s="94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8"/>
      <c r="P40" s="93"/>
      <c r="Q40" s="94"/>
    </row>
    <row r="41" spans="1:18">
      <c r="A41" s="83" t="s">
        <v>91</v>
      </c>
      <c r="B41" s="102"/>
      <c r="C41" s="103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19">
        <f>SUM(C41:N41)</f>
        <v>0</v>
      </c>
      <c r="P41" s="106"/>
      <c r="Q41" s="103"/>
    </row>
    <row r="42" spans="1:18">
      <c r="A42" s="95" t="s">
        <v>75</v>
      </c>
      <c r="B42" s="115">
        <f>SUM(B35:B41)</f>
        <v>0</v>
      </c>
      <c r="C42" s="110" t="str">
        <f>IF(C35=0," ",SUM(C35:C41))</f>
        <v xml:space="preserve"> </v>
      </c>
      <c r="D42" s="110" t="str">
        <f t="shared" ref="D42:N42" si="5">IF(D35=0," ",SUM(D35:D41))</f>
        <v xml:space="preserve"> </v>
      </c>
      <c r="E42" s="110" t="str">
        <f t="shared" si="5"/>
        <v xml:space="preserve"> </v>
      </c>
      <c r="F42" s="110" t="str">
        <f t="shared" si="5"/>
        <v xml:space="preserve"> </v>
      </c>
      <c r="G42" s="110" t="str">
        <f t="shared" si="5"/>
        <v xml:space="preserve"> </v>
      </c>
      <c r="H42" s="110" t="str">
        <f t="shared" si="5"/>
        <v xml:space="preserve"> </v>
      </c>
      <c r="I42" s="110" t="str">
        <f t="shared" si="5"/>
        <v xml:space="preserve"> </v>
      </c>
      <c r="J42" s="110" t="str">
        <f t="shared" si="5"/>
        <v xml:space="preserve"> </v>
      </c>
      <c r="K42" s="110" t="str">
        <f t="shared" si="5"/>
        <v xml:space="preserve"> </v>
      </c>
      <c r="L42" s="110" t="str">
        <f t="shared" si="5"/>
        <v xml:space="preserve"> </v>
      </c>
      <c r="M42" s="110" t="str">
        <f t="shared" si="5"/>
        <v xml:space="preserve"> </v>
      </c>
      <c r="N42" s="110" t="str">
        <f t="shared" si="5"/>
        <v xml:space="preserve"> </v>
      </c>
      <c r="O42" s="98"/>
      <c r="P42" s="112">
        <f>SUM(P35:P41)</f>
        <v>0</v>
      </c>
      <c r="Q42" s="110">
        <f>SUM(Q35:Q41)</f>
        <v>0</v>
      </c>
    </row>
    <row r="43" spans="1:18">
      <c r="A43" s="89"/>
      <c r="B43" s="96"/>
      <c r="C43" s="94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8"/>
      <c r="P43" s="93"/>
      <c r="Q43" s="94"/>
      <c r="R43" s="25"/>
    </row>
    <row r="44" spans="1:18">
      <c r="A44" s="95" t="s">
        <v>32</v>
      </c>
      <c r="B44" s="115" t="str">
        <f>IF(B15=0," ",SUM(B15-B42))</f>
        <v xml:space="preserve"> </v>
      </c>
      <c r="C44" s="110" t="str">
        <f t="shared" ref="C44:Q44" si="6">IF(C15=0," ",SUM(C17-C42))</f>
        <v xml:space="preserve"> </v>
      </c>
      <c r="D44" s="110" t="str">
        <f t="shared" si="6"/>
        <v xml:space="preserve"> </v>
      </c>
      <c r="E44" s="110" t="str">
        <f t="shared" si="6"/>
        <v xml:space="preserve"> </v>
      </c>
      <c r="F44" s="110" t="str">
        <f t="shared" si="6"/>
        <v xml:space="preserve"> </v>
      </c>
      <c r="G44" s="110" t="str">
        <f t="shared" si="6"/>
        <v xml:space="preserve"> </v>
      </c>
      <c r="H44" s="110" t="str">
        <f t="shared" si="6"/>
        <v xml:space="preserve"> </v>
      </c>
      <c r="I44" s="110" t="str">
        <f t="shared" si="6"/>
        <v xml:space="preserve"> </v>
      </c>
      <c r="J44" s="110" t="str">
        <f t="shared" si="6"/>
        <v xml:space="preserve"> </v>
      </c>
      <c r="K44" s="110" t="str">
        <f t="shared" si="6"/>
        <v xml:space="preserve"> </v>
      </c>
      <c r="L44" s="110" t="str">
        <f t="shared" si="6"/>
        <v xml:space="preserve"> </v>
      </c>
      <c r="M44" s="110" t="str">
        <f t="shared" si="6"/>
        <v xml:space="preserve"> </v>
      </c>
      <c r="N44" s="110" t="str">
        <f t="shared" si="6"/>
        <v xml:space="preserve"> </v>
      </c>
      <c r="O44" s="97"/>
      <c r="P44" s="112" t="str">
        <f t="shared" si="6"/>
        <v xml:space="preserve"> </v>
      </c>
      <c r="Q44" s="120" t="str">
        <f t="shared" si="6"/>
        <v xml:space="preserve"> </v>
      </c>
      <c r="R44" s="25"/>
    </row>
    <row r="45" spans="1:18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107"/>
      <c r="M45" s="25"/>
      <c r="N45" s="25"/>
      <c r="O45" s="25"/>
      <c r="P45" s="108"/>
      <c r="Q45" s="108"/>
      <c r="R45" s="25"/>
    </row>
    <row r="46" spans="1:18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108"/>
      <c r="Q46" s="108"/>
      <c r="R46" s="25"/>
    </row>
    <row r="47" spans="1:18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108"/>
      <c r="Q47" s="108"/>
      <c r="R47" s="25"/>
    </row>
  </sheetData>
  <sheetProtection password="C715" sheet="1" objects="1" scenarios="1" formatCells="0"/>
  <phoneticPr fontId="0" type="noConversion"/>
  <printOptions horizontalCentered="1"/>
  <pageMargins left="0.5" right="0.5" top="1" bottom="1" header="0.5" footer="0.5"/>
  <pageSetup scale="72" orientation="landscape"/>
  <headerFooter alignWithMargins="0"/>
  <ignoredErrors>
    <ignoredError sqref="O3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23"/>
  <sheetViews>
    <sheetView zoomScale="85" workbookViewId="0">
      <selection activeCell="B4" sqref="B4:H4"/>
    </sheetView>
  </sheetViews>
  <sheetFormatPr defaultColWidth="8.85546875" defaultRowHeight="12.75"/>
  <cols>
    <col min="1" max="1" width="25.42578125" bestFit="1" customWidth="1"/>
  </cols>
  <sheetData>
    <row r="1" spans="1:12" s="3" customFormat="1" ht="18">
      <c r="A1" s="176" t="s">
        <v>40</v>
      </c>
      <c r="B1" s="176"/>
      <c r="C1" s="176"/>
      <c r="D1" s="176"/>
      <c r="E1" s="176"/>
      <c r="F1" s="176"/>
      <c r="G1" s="176"/>
      <c r="H1" s="176"/>
      <c r="I1" s="4"/>
      <c r="J1" s="4"/>
      <c r="K1" s="4"/>
      <c r="L1" s="4"/>
    </row>
    <row r="2" spans="1:12">
      <c r="A2" s="1"/>
      <c r="B2" s="1"/>
      <c r="C2" s="1"/>
      <c r="D2" s="1"/>
      <c r="E2" s="1"/>
      <c r="F2" s="1"/>
      <c r="G2" s="1"/>
      <c r="H2" s="1"/>
    </row>
    <row r="3" spans="1:12" ht="36" customHeight="1">
      <c r="A3" s="8" t="s">
        <v>95</v>
      </c>
      <c r="B3" s="1"/>
      <c r="C3" s="1"/>
      <c r="D3" s="1"/>
      <c r="E3" s="1"/>
      <c r="F3" s="1"/>
      <c r="G3" s="1"/>
      <c r="H3" s="1"/>
    </row>
    <row r="4" spans="1:12" ht="36" customHeight="1">
      <c r="A4" s="6" t="s">
        <v>97</v>
      </c>
      <c r="B4" s="175"/>
      <c r="C4" s="175"/>
      <c r="D4" s="175"/>
      <c r="E4" s="175"/>
      <c r="F4" s="175"/>
      <c r="G4" s="175"/>
      <c r="H4" s="175"/>
      <c r="I4" s="5"/>
      <c r="J4" s="5"/>
      <c r="K4" s="5"/>
      <c r="L4" s="5"/>
    </row>
    <row r="5" spans="1:12" ht="36" customHeight="1">
      <c r="A5" s="6" t="s">
        <v>92</v>
      </c>
      <c r="B5" s="175"/>
      <c r="C5" s="175"/>
      <c r="D5" s="175"/>
      <c r="E5" s="175"/>
      <c r="F5" s="175"/>
      <c r="G5" s="175"/>
      <c r="H5" s="175"/>
      <c r="I5" s="5"/>
      <c r="J5" s="5"/>
      <c r="K5" s="5"/>
      <c r="L5" s="5"/>
    </row>
    <row r="6" spans="1:12">
      <c r="A6" s="1"/>
      <c r="B6" s="1"/>
      <c r="C6" s="1"/>
      <c r="D6" s="1"/>
      <c r="E6" s="1"/>
      <c r="F6" s="1"/>
      <c r="G6" s="1"/>
      <c r="H6" s="1"/>
    </row>
    <row r="7" spans="1:12" ht="36" customHeight="1">
      <c r="A7" s="8" t="s">
        <v>99</v>
      </c>
      <c r="B7" s="1"/>
      <c r="C7" s="1"/>
      <c r="D7" s="1"/>
      <c r="E7" s="1"/>
      <c r="F7" s="1"/>
      <c r="G7" s="1"/>
      <c r="H7" s="1"/>
    </row>
    <row r="8" spans="1:12" ht="36" customHeight="1">
      <c r="A8" s="7" t="s">
        <v>76</v>
      </c>
      <c r="B8" s="175"/>
      <c r="C8" s="175"/>
      <c r="D8" s="175"/>
      <c r="E8" s="175"/>
      <c r="F8" s="175"/>
      <c r="G8" s="175"/>
      <c r="H8" s="175"/>
    </row>
    <row r="9" spans="1:12" ht="36" customHeight="1">
      <c r="A9" s="7" t="s">
        <v>77</v>
      </c>
      <c r="B9" s="175"/>
      <c r="C9" s="175"/>
      <c r="D9" s="175"/>
      <c r="E9" s="175"/>
      <c r="F9" s="175"/>
      <c r="G9" s="175"/>
      <c r="H9" s="175"/>
    </row>
    <row r="10" spans="1:12" ht="36" customHeight="1">
      <c r="A10" s="7" t="s">
        <v>78</v>
      </c>
      <c r="B10" s="175"/>
      <c r="C10" s="175"/>
      <c r="D10" s="175"/>
      <c r="E10" s="175"/>
      <c r="F10" s="175"/>
      <c r="G10" s="175"/>
      <c r="H10" s="175"/>
    </row>
    <row r="11" spans="1:12" ht="36" customHeight="1">
      <c r="A11" s="7" t="s">
        <v>79</v>
      </c>
      <c r="B11" s="175"/>
      <c r="C11" s="175"/>
      <c r="D11" s="175"/>
      <c r="E11" s="175"/>
      <c r="F11" s="175"/>
      <c r="G11" s="175"/>
      <c r="H11" s="175"/>
    </row>
    <row r="12" spans="1:12" ht="36" customHeight="1">
      <c r="A12" s="7" t="s">
        <v>80</v>
      </c>
      <c r="B12" s="175"/>
      <c r="C12" s="175"/>
      <c r="D12" s="175"/>
      <c r="E12" s="175"/>
      <c r="F12" s="175"/>
      <c r="G12" s="175"/>
      <c r="H12" s="175"/>
    </row>
    <row r="13" spans="1:12" ht="36" customHeight="1">
      <c r="A13" s="7" t="s">
        <v>81</v>
      </c>
      <c r="B13" s="175"/>
      <c r="C13" s="175"/>
      <c r="D13" s="175"/>
      <c r="E13" s="175"/>
      <c r="F13" s="175"/>
      <c r="G13" s="175"/>
      <c r="H13" s="175"/>
    </row>
    <row r="14" spans="1:12" ht="36" customHeight="1">
      <c r="A14" s="7" t="s">
        <v>82</v>
      </c>
      <c r="B14" s="175"/>
      <c r="C14" s="175"/>
      <c r="D14" s="175"/>
      <c r="E14" s="175"/>
      <c r="F14" s="175"/>
      <c r="G14" s="175"/>
      <c r="H14" s="175"/>
    </row>
    <row r="15" spans="1:12" ht="36" customHeight="1">
      <c r="A15" s="7" t="s">
        <v>47</v>
      </c>
      <c r="B15" s="175"/>
      <c r="C15" s="175"/>
      <c r="D15" s="175"/>
      <c r="E15" s="175"/>
      <c r="F15" s="175"/>
      <c r="G15" s="175"/>
      <c r="H15" s="175"/>
    </row>
    <row r="16" spans="1:12" ht="36" customHeight="1">
      <c r="A16" s="7" t="s">
        <v>83</v>
      </c>
      <c r="B16" s="175"/>
      <c r="C16" s="175"/>
      <c r="D16" s="175"/>
      <c r="E16" s="175"/>
      <c r="F16" s="175"/>
      <c r="G16" s="175"/>
      <c r="H16" s="175"/>
    </row>
    <row r="17" spans="1:8" ht="36" customHeight="1">
      <c r="A17" s="7" t="s">
        <v>84</v>
      </c>
      <c r="B17" s="175"/>
      <c r="C17" s="175"/>
      <c r="D17" s="175"/>
      <c r="E17" s="175"/>
      <c r="F17" s="175"/>
      <c r="G17" s="175"/>
      <c r="H17" s="175"/>
    </row>
    <row r="18" spans="1:8" ht="36" customHeight="1">
      <c r="A18" s="7" t="s">
        <v>85</v>
      </c>
      <c r="B18" s="175"/>
      <c r="C18" s="175"/>
      <c r="D18" s="175"/>
      <c r="E18" s="175"/>
      <c r="F18" s="175"/>
      <c r="G18" s="175"/>
      <c r="H18" s="175"/>
    </row>
    <row r="19" spans="1:8" ht="36" customHeight="1">
      <c r="A19" s="7" t="s">
        <v>86</v>
      </c>
      <c r="B19" s="175"/>
      <c r="C19" s="175"/>
      <c r="D19" s="175"/>
      <c r="E19" s="175"/>
      <c r="F19" s="175"/>
      <c r="G19" s="175"/>
      <c r="H19" s="175"/>
    </row>
    <row r="20" spans="1:8" ht="36" customHeight="1">
      <c r="A20" s="7" t="s">
        <v>87</v>
      </c>
      <c r="B20" s="175"/>
      <c r="C20" s="175"/>
      <c r="D20" s="175"/>
      <c r="E20" s="175"/>
      <c r="F20" s="175"/>
      <c r="G20" s="175"/>
      <c r="H20" s="175"/>
    </row>
    <row r="21" spans="1:8" ht="36" customHeight="1">
      <c r="A21" s="7" t="s">
        <v>88</v>
      </c>
      <c r="B21" s="175"/>
      <c r="C21" s="175"/>
      <c r="D21" s="175"/>
      <c r="E21" s="175"/>
      <c r="F21" s="175"/>
      <c r="G21" s="175"/>
      <c r="H21" s="175"/>
    </row>
    <row r="22" spans="1:8" ht="36" customHeight="1">
      <c r="A22" s="7" t="s">
        <v>102</v>
      </c>
      <c r="B22" s="175"/>
      <c r="C22" s="175"/>
      <c r="D22" s="175"/>
      <c r="E22" s="175"/>
      <c r="F22" s="175"/>
      <c r="G22" s="175"/>
      <c r="H22" s="175"/>
    </row>
    <row r="23" spans="1:8">
      <c r="A23" s="2"/>
    </row>
  </sheetData>
  <mergeCells count="18">
    <mergeCell ref="B22:H22"/>
    <mergeCell ref="B17:H17"/>
    <mergeCell ref="B18:H18"/>
    <mergeCell ref="B19:H19"/>
    <mergeCell ref="B20:H20"/>
    <mergeCell ref="B13:H13"/>
    <mergeCell ref="B14:H14"/>
    <mergeCell ref="B16:H16"/>
    <mergeCell ref="B21:H21"/>
    <mergeCell ref="B15:H15"/>
    <mergeCell ref="B9:H9"/>
    <mergeCell ref="B10:H10"/>
    <mergeCell ref="B11:H11"/>
    <mergeCell ref="B12:H12"/>
    <mergeCell ref="A1:H1"/>
    <mergeCell ref="B4:H4"/>
    <mergeCell ref="B5:H5"/>
    <mergeCell ref="B8:H8"/>
  </mergeCells>
  <phoneticPr fontId="26" type="noConversion"/>
  <pageMargins left="0.5" right="0.5" top="0.5" bottom="0.75" header="0.5" footer="0.5"/>
  <pageSetup scale="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workbookViewId="0">
      <selection activeCell="C5" sqref="C5"/>
    </sheetView>
  </sheetViews>
  <sheetFormatPr defaultRowHeight="12.75"/>
  <cols>
    <col min="1" max="1" width="25.140625" style="13" bestFit="1" customWidth="1"/>
    <col min="2" max="2" width="9.140625" style="13" customWidth="1"/>
    <col min="3" max="3" width="9.7109375" style="13" bestFit="1" customWidth="1"/>
    <col min="4" max="4" width="4.7109375" style="13" customWidth="1"/>
    <col min="5" max="5" width="10.140625" style="127" bestFit="1" customWidth="1"/>
    <col min="6" max="6" width="4.7109375" style="21" customWidth="1"/>
    <col min="7" max="7" width="9.7109375" style="13" customWidth="1"/>
    <col min="8" max="8" width="4.7109375" style="13" customWidth="1"/>
    <col min="9" max="9" width="9.7109375" style="13" customWidth="1"/>
    <col min="10" max="10" width="4.7109375" style="13" customWidth="1"/>
    <col min="11" max="11" width="9.140625" style="13" customWidth="1"/>
    <col min="12" max="12" width="4.7109375" style="13" customWidth="1"/>
    <col min="13" max="13" width="9.7109375" style="13" customWidth="1"/>
    <col min="14" max="16384" width="9.140625" style="13"/>
  </cols>
  <sheetData>
    <row r="1" spans="1:13" s="9" customFormat="1" ht="18">
      <c r="B1" s="121"/>
      <c r="C1" s="172" t="s">
        <v>94</v>
      </c>
      <c r="D1" s="172"/>
      <c r="E1" s="172"/>
      <c r="F1" s="172"/>
      <c r="G1" s="172"/>
      <c r="H1" s="172"/>
      <c r="I1" s="172"/>
      <c r="J1" s="172"/>
      <c r="K1" s="172"/>
      <c r="L1" s="172"/>
      <c r="M1" s="172"/>
    </row>
    <row r="2" spans="1:13">
      <c r="A2" s="10"/>
      <c r="B2" s="10"/>
      <c r="C2" s="10"/>
      <c r="D2" s="10"/>
      <c r="E2" s="122"/>
      <c r="F2" s="12"/>
      <c r="G2" s="10"/>
      <c r="H2" s="10"/>
      <c r="I2" s="10"/>
      <c r="J2" s="10"/>
      <c r="K2" s="10"/>
      <c r="L2" s="10"/>
      <c r="M2" s="10"/>
    </row>
    <row r="3" spans="1:13">
      <c r="A3" s="10"/>
      <c r="B3" s="12"/>
      <c r="C3" s="123" t="s">
        <v>35</v>
      </c>
      <c r="D3" s="10"/>
      <c r="E3" s="122" t="s">
        <v>96</v>
      </c>
      <c r="F3" s="12"/>
      <c r="G3" s="32" t="s">
        <v>38</v>
      </c>
      <c r="H3" s="10"/>
      <c r="I3" s="10" t="s">
        <v>96</v>
      </c>
      <c r="J3" s="10"/>
      <c r="K3" s="32" t="s">
        <v>39</v>
      </c>
      <c r="L3" s="10"/>
      <c r="M3" s="10" t="s">
        <v>96</v>
      </c>
    </row>
    <row r="4" spans="1:13">
      <c r="A4" s="14" t="s">
        <v>95</v>
      </c>
      <c r="B4" s="10"/>
      <c r="C4" s="10"/>
      <c r="D4" s="10"/>
      <c r="E4" s="122"/>
      <c r="F4" s="12"/>
      <c r="G4" s="10"/>
      <c r="H4" s="10"/>
      <c r="I4" s="10"/>
      <c r="J4" s="10"/>
      <c r="K4" s="10"/>
      <c r="L4" s="10"/>
      <c r="M4" s="10"/>
    </row>
    <row r="5" spans="1:13">
      <c r="A5" s="10" t="s">
        <v>97</v>
      </c>
      <c r="B5" s="10"/>
      <c r="C5" s="128">
        <f>'Cash flow'!$O$15</f>
        <v>0</v>
      </c>
      <c r="D5" s="16"/>
      <c r="E5" s="132" t="str">
        <f>IF(C5=0," ",C5/$C$5)</f>
        <v xml:space="preserve"> </v>
      </c>
      <c r="F5" s="16"/>
      <c r="G5" s="128">
        <f>'Cash flow'!$P$15</f>
        <v>0</v>
      </c>
      <c r="H5" s="10"/>
      <c r="I5" s="132" t="str">
        <f>IF(G5=0," ",G5/$G$5)</f>
        <v xml:space="preserve"> </v>
      </c>
      <c r="J5" s="10"/>
      <c r="K5" s="128">
        <f>'Cash flow'!$Q$15</f>
        <v>0</v>
      </c>
      <c r="L5" s="10"/>
      <c r="M5" s="132" t="str">
        <f>IF(K5=0," ",K5/$K$5)</f>
        <v xml:space="preserve"> </v>
      </c>
    </row>
    <row r="6" spans="1:13">
      <c r="A6" s="10" t="s">
        <v>92</v>
      </c>
      <c r="B6" s="10"/>
      <c r="C6" s="128">
        <f>'Cash flow'!$O$20</f>
        <v>0</v>
      </c>
      <c r="D6" s="16"/>
      <c r="E6" s="132" t="str">
        <f>IF(C6=0," ",C6/$C$5)</f>
        <v xml:space="preserve"> </v>
      </c>
      <c r="F6" s="16"/>
      <c r="G6" s="128">
        <f>'Cash flow'!$P$20</f>
        <v>0</v>
      </c>
      <c r="H6" s="10"/>
      <c r="I6" s="132" t="str">
        <f>IF(G6=0," ",G6/$G$5)</f>
        <v xml:space="preserve"> </v>
      </c>
      <c r="J6" s="10"/>
      <c r="K6" s="128">
        <f>'Cash flow'!$Q$20</f>
        <v>0</v>
      </c>
      <c r="L6" s="10"/>
      <c r="M6" s="132" t="str">
        <f>IF(K6=0," ",K6/$K$5)</f>
        <v xml:space="preserve"> </v>
      </c>
    </row>
    <row r="7" spans="1:13" ht="13.5" thickBot="1">
      <c r="A7" s="10" t="s">
        <v>98</v>
      </c>
      <c r="B7" s="10"/>
      <c r="C7" s="129">
        <f>SUM(C5-C6)</f>
        <v>0</v>
      </c>
      <c r="D7" s="10"/>
      <c r="E7" s="132" t="str">
        <f>IF(C7=0," ",C7/$C$5)</f>
        <v xml:space="preserve"> </v>
      </c>
      <c r="F7" s="12"/>
      <c r="G7" s="129">
        <f>SUM(G5-G6)</f>
        <v>0</v>
      </c>
      <c r="H7" s="10"/>
      <c r="I7" s="132" t="str">
        <f>IF(G7=0," ",G7/$G$5)</f>
        <v xml:space="preserve"> </v>
      </c>
      <c r="J7" s="10"/>
      <c r="K7" s="129">
        <f>SUM(K5-K6)</f>
        <v>0</v>
      </c>
      <c r="L7" s="10"/>
      <c r="M7" s="132" t="str">
        <f>IF(K7=0," ",K7/$K$5)</f>
        <v xml:space="preserve"> </v>
      </c>
    </row>
    <row r="8" spans="1:13" ht="13.5" thickTop="1">
      <c r="A8" s="10"/>
      <c r="B8" s="10"/>
      <c r="C8" s="10"/>
      <c r="D8" s="10"/>
      <c r="E8" s="122"/>
      <c r="F8" s="12"/>
      <c r="G8" s="10"/>
      <c r="H8" s="10"/>
      <c r="I8" s="122"/>
      <c r="J8" s="10"/>
      <c r="K8" s="10"/>
      <c r="L8" s="10"/>
      <c r="M8" s="122"/>
    </row>
    <row r="9" spans="1:13">
      <c r="A9" s="14" t="s">
        <v>99</v>
      </c>
      <c r="B9" s="10"/>
      <c r="C9" s="10"/>
      <c r="D9" s="10"/>
      <c r="E9" s="122"/>
      <c r="F9" s="12"/>
      <c r="G9" s="10"/>
      <c r="H9" s="10"/>
      <c r="I9" s="122"/>
      <c r="J9" s="10"/>
      <c r="K9" s="10"/>
      <c r="L9" s="10"/>
      <c r="M9" s="122"/>
    </row>
    <row r="10" spans="1:13">
      <c r="A10" s="10" t="s">
        <v>76</v>
      </c>
      <c r="B10" s="10"/>
      <c r="C10" s="128">
        <f>'Cash flow'!O21</f>
        <v>0</v>
      </c>
      <c r="D10" s="10"/>
      <c r="E10" s="132" t="str">
        <f>IF(C10=0," ",C10/$C$5)</f>
        <v xml:space="preserve"> </v>
      </c>
      <c r="F10" s="12"/>
      <c r="G10" s="128">
        <f>'Cash flow'!P21</f>
        <v>0</v>
      </c>
      <c r="H10" s="10"/>
      <c r="I10" s="132" t="str">
        <f>IF(G10=0," ",G10/$G$5)</f>
        <v xml:space="preserve"> </v>
      </c>
      <c r="J10" s="10"/>
      <c r="K10" s="128">
        <f>'Cash flow'!Q21</f>
        <v>0</v>
      </c>
      <c r="L10" s="10"/>
      <c r="M10" s="132" t="str">
        <f>IF(K10=0," ",K10/$K$5)</f>
        <v xml:space="preserve"> </v>
      </c>
    </row>
    <row r="11" spans="1:13">
      <c r="A11" s="10" t="s">
        <v>77</v>
      </c>
      <c r="B11" s="10"/>
      <c r="C11" s="130">
        <f>'Cash flow'!O22</f>
        <v>0</v>
      </c>
      <c r="D11" s="10"/>
      <c r="E11" s="132" t="str">
        <f t="shared" ref="E11:E25" si="0">IF(C11=0," ",C11/$C$5)</f>
        <v xml:space="preserve"> </v>
      </c>
      <c r="F11" s="12"/>
      <c r="G11" s="128">
        <f>'Cash flow'!P22</f>
        <v>0</v>
      </c>
      <c r="H11" s="10"/>
      <c r="I11" s="132" t="str">
        <f t="shared" ref="I11:I30" si="1">IF(G11=0," ",G11/$G$5)</f>
        <v xml:space="preserve"> </v>
      </c>
      <c r="J11" s="10"/>
      <c r="K11" s="128">
        <f>'Cash flow'!Q22</f>
        <v>0</v>
      </c>
      <c r="L11" s="10"/>
      <c r="M11" s="132" t="str">
        <f t="shared" ref="M11:M30" si="2">IF(K11=0," ",K11/$K$5)</f>
        <v xml:space="preserve"> </v>
      </c>
    </row>
    <row r="12" spans="1:13">
      <c r="A12" s="10" t="s">
        <v>78</v>
      </c>
      <c r="B12" s="10"/>
      <c r="C12" s="130">
        <f>'Cash flow'!O23</f>
        <v>0</v>
      </c>
      <c r="D12" s="10"/>
      <c r="E12" s="132" t="str">
        <f t="shared" si="0"/>
        <v xml:space="preserve"> </v>
      </c>
      <c r="F12" s="12"/>
      <c r="G12" s="128">
        <f>'Cash flow'!P23</f>
        <v>0</v>
      </c>
      <c r="H12" s="10"/>
      <c r="I12" s="132" t="str">
        <f t="shared" si="1"/>
        <v xml:space="preserve"> </v>
      </c>
      <c r="J12" s="10"/>
      <c r="K12" s="128">
        <f>'Cash flow'!Q23</f>
        <v>0</v>
      </c>
      <c r="L12" s="10"/>
      <c r="M12" s="132" t="str">
        <f t="shared" si="2"/>
        <v xml:space="preserve"> </v>
      </c>
    </row>
    <row r="13" spans="1:13">
      <c r="A13" s="10" t="s">
        <v>79</v>
      </c>
      <c r="B13" s="10"/>
      <c r="C13" s="130">
        <f>'Cash flow'!O24</f>
        <v>0</v>
      </c>
      <c r="D13" s="10"/>
      <c r="E13" s="132" t="str">
        <f t="shared" si="0"/>
        <v xml:space="preserve"> </v>
      </c>
      <c r="F13" s="12"/>
      <c r="G13" s="128">
        <f>'Cash flow'!P24</f>
        <v>0</v>
      </c>
      <c r="H13" s="10"/>
      <c r="I13" s="132" t="str">
        <f t="shared" si="1"/>
        <v xml:space="preserve"> </v>
      </c>
      <c r="J13" s="10"/>
      <c r="K13" s="128">
        <f>'Cash flow'!Q24</f>
        <v>0</v>
      </c>
      <c r="L13" s="10"/>
      <c r="M13" s="132" t="str">
        <f t="shared" si="2"/>
        <v xml:space="preserve"> </v>
      </c>
    </row>
    <row r="14" spans="1:13">
      <c r="A14" s="10" t="s">
        <v>80</v>
      </c>
      <c r="B14" s="10"/>
      <c r="C14" s="130">
        <f>'Cash flow'!O25</f>
        <v>0</v>
      </c>
      <c r="D14" s="10"/>
      <c r="E14" s="132" t="str">
        <f t="shared" si="0"/>
        <v xml:space="preserve"> </v>
      </c>
      <c r="F14" s="12"/>
      <c r="G14" s="128">
        <f>'Cash flow'!P25</f>
        <v>0</v>
      </c>
      <c r="H14" s="10"/>
      <c r="I14" s="132" t="str">
        <f t="shared" si="1"/>
        <v xml:space="preserve"> </v>
      </c>
      <c r="J14" s="10"/>
      <c r="K14" s="128">
        <f>'Cash flow'!Q25</f>
        <v>0</v>
      </c>
      <c r="L14" s="10"/>
      <c r="M14" s="132" t="str">
        <f t="shared" si="2"/>
        <v xml:space="preserve"> </v>
      </c>
    </row>
    <row r="15" spans="1:13">
      <c r="A15" s="10" t="s">
        <v>81</v>
      </c>
      <c r="B15" s="10"/>
      <c r="C15" s="130">
        <f>'Cash flow'!O26</f>
        <v>0</v>
      </c>
      <c r="D15" s="10"/>
      <c r="E15" s="132" t="str">
        <f t="shared" si="0"/>
        <v xml:space="preserve"> </v>
      </c>
      <c r="F15" s="12"/>
      <c r="G15" s="128">
        <f>'Cash flow'!P26</f>
        <v>0</v>
      </c>
      <c r="H15" s="10"/>
      <c r="I15" s="132" t="str">
        <f t="shared" si="1"/>
        <v xml:space="preserve"> </v>
      </c>
      <c r="J15" s="10"/>
      <c r="K15" s="128">
        <f>'Cash flow'!Q26</f>
        <v>0</v>
      </c>
      <c r="L15" s="10"/>
      <c r="M15" s="132" t="str">
        <f t="shared" si="2"/>
        <v xml:space="preserve"> </v>
      </c>
    </row>
    <row r="16" spans="1:13">
      <c r="A16" s="10" t="s">
        <v>82</v>
      </c>
      <c r="B16" s="10"/>
      <c r="C16" s="130">
        <f>'Cash flow'!O27</f>
        <v>0</v>
      </c>
      <c r="D16" s="10"/>
      <c r="E16" s="132" t="str">
        <f t="shared" si="0"/>
        <v xml:space="preserve"> </v>
      </c>
      <c r="F16" s="12"/>
      <c r="G16" s="128">
        <f>'Cash flow'!P27</f>
        <v>0</v>
      </c>
      <c r="H16" s="10"/>
      <c r="I16" s="132" t="str">
        <f t="shared" si="1"/>
        <v xml:space="preserve"> </v>
      </c>
      <c r="J16" s="10"/>
      <c r="K16" s="128">
        <f>'Cash flow'!Q27</f>
        <v>0</v>
      </c>
      <c r="L16" s="10"/>
      <c r="M16" s="132" t="str">
        <f t="shared" si="2"/>
        <v xml:space="preserve"> </v>
      </c>
    </row>
    <row r="17" spans="1:13">
      <c r="A17" s="10" t="s">
        <v>47</v>
      </c>
      <c r="B17" s="10"/>
      <c r="C17" s="130">
        <f>'Cash flow'!O28</f>
        <v>0</v>
      </c>
      <c r="D17" s="10"/>
      <c r="E17" s="132" t="str">
        <f t="shared" si="0"/>
        <v xml:space="preserve"> </v>
      </c>
      <c r="F17" s="12"/>
      <c r="G17" s="128">
        <f>'Cash flow'!P28</f>
        <v>0</v>
      </c>
      <c r="H17" s="10"/>
      <c r="I17" s="132" t="str">
        <f t="shared" si="1"/>
        <v xml:space="preserve"> </v>
      </c>
      <c r="J17" s="10"/>
      <c r="K17" s="128">
        <f>'Cash flow'!Q28</f>
        <v>0</v>
      </c>
      <c r="L17" s="10"/>
      <c r="M17" s="132" t="str">
        <f t="shared" si="2"/>
        <v xml:space="preserve"> </v>
      </c>
    </row>
    <row r="18" spans="1:13">
      <c r="A18" s="10" t="s">
        <v>83</v>
      </c>
      <c r="B18" s="10"/>
      <c r="C18" s="130">
        <f>'Cash flow'!O29</f>
        <v>0</v>
      </c>
      <c r="D18" s="10"/>
      <c r="E18" s="132" t="str">
        <f t="shared" si="0"/>
        <v xml:space="preserve"> </v>
      </c>
      <c r="F18" s="12"/>
      <c r="G18" s="128">
        <f>'Cash flow'!P29</f>
        <v>0</v>
      </c>
      <c r="H18" s="10"/>
      <c r="I18" s="132" t="str">
        <f t="shared" si="1"/>
        <v xml:space="preserve"> </v>
      </c>
      <c r="J18" s="10"/>
      <c r="K18" s="128">
        <f>'Cash flow'!Q29</f>
        <v>0</v>
      </c>
      <c r="L18" s="10"/>
      <c r="M18" s="132" t="str">
        <f t="shared" si="2"/>
        <v xml:space="preserve"> </v>
      </c>
    </row>
    <row r="19" spans="1:13">
      <c r="A19" s="10" t="s">
        <v>84</v>
      </c>
      <c r="B19" s="10"/>
      <c r="C19" s="130">
        <f>'Cash flow'!O30</f>
        <v>0</v>
      </c>
      <c r="D19" s="10"/>
      <c r="E19" s="132" t="str">
        <f t="shared" si="0"/>
        <v xml:space="preserve"> </v>
      </c>
      <c r="F19" s="12"/>
      <c r="G19" s="128">
        <f>'Cash flow'!P30</f>
        <v>0</v>
      </c>
      <c r="H19" s="10"/>
      <c r="I19" s="132" t="str">
        <f t="shared" si="1"/>
        <v xml:space="preserve"> </v>
      </c>
      <c r="J19" s="10"/>
      <c r="K19" s="128">
        <f>'Cash flow'!Q30</f>
        <v>0</v>
      </c>
      <c r="L19" s="10"/>
      <c r="M19" s="132" t="str">
        <f t="shared" si="2"/>
        <v xml:space="preserve"> </v>
      </c>
    </row>
    <row r="20" spans="1:13">
      <c r="A20" s="10" t="s">
        <v>85</v>
      </c>
      <c r="B20" s="10"/>
      <c r="C20" s="130">
        <f>'Cash flow'!O31</f>
        <v>0</v>
      </c>
      <c r="D20" s="10"/>
      <c r="E20" s="132" t="str">
        <f t="shared" si="0"/>
        <v xml:space="preserve"> </v>
      </c>
      <c r="F20" s="12"/>
      <c r="G20" s="128">
        <f>'Cash flow'!P31</f>
        <v>0</v>
      </c>
      <c r="H20" s="10"/>
      <c r="I20" s="132" t="str">
        <f t="shared" si="1"/>
        <v xml:space="preserve"> </v>
      </c>
      <c r="J20" s="10"/>
      <c r="K20" s="128">
        <f>'Cash flow'!Q31</f>
        <v>0</v>
      </c>
      <c r="L20" s="10"/>
      <c r="M20" s="132" t="str">
        <f t="shared" si="2"/>
        <v xml:space="preserve"> </v>
      </c>
    </row>
    <row r="21" spans="1:13">
      <c r="A21" s="10" t="s">
        <v>86</v>
      </c>
      <c r="B21" s="10"/>
      <c r="C21" s="130">
        <f>'Cash flow'!O32</f>
        <v>0</v>
      </c>
      <c r="D21" s="10"/>
      <c r="E21" s="132" t="str">
        <f t="shared" si="0"/>
        <v xml:space="preserve"> </v>
      </c>
      <c r="F21" s="12"/>
      <c r="G21" s="133" t="str">
        <f>'Cash flow'!P32</f>
        <v>$0</v>
      </c>
      <c r="H21" s="10"/>
      <c r="I21" s="132" t="e">
        <f>IF(G21=0," ",G21/$G$5)</f>
        <v>#DIV/0!</v>
      </c>
      <c r="J21" s="10"/>
      <c r="K21" s="133" t="str">
        <f>'Cash flow'!Q32</f>
        <v>$0</v>
      </c>
      <c r="L21" s="10"/>
      <c r="M21" s="132" t="e">
        <f t="shared" si="2"/>
        <v>#DIV/0!</v>
      </c>
    </row>
    <row r="22" spans="1:13">
      <c r="A22" s="10" t="s">
        <v>87</v>
      </c>
      <c r="B22" s="10"/>
      <c r="C22" s="130">
        <f>'Cash flow'!O33</f>
        <v>0</v>
      </c>
      <c r="D22" s="10"/>
      <c r="E22" s="132" t="str">
        <f t="shared" si="0"/>
        <v xml:space="preserve"> </v>
      </c>
      <c r="F22" s="12"/>
      <c r="G22" s="128">
        <f>'Cash flow'!P33</f>
        <v>0</v>
      </c>
      <c r="H22" s="10"/>
      <c r="I22" s="132" t="str">
        <f t="shared" si="1"/>
        <v xml:space="preserve"> </v>
      </c>
      <c r="J22" s="10"/>
      <c r="K22" s="128">
        <f>'Cash flow'!Q33</f>
        <v>0</v>
      </c>
      <c r="L22" s="10"/>
      <c r="M22" s="132" t="str">
        <f t="shared" si="2"/>
        <v xml:space="preserve"> </v>
      </c>
    </row>
    <row r="23" spans="1:13">
      <c r="A23" s="10" t="s">
        <v>88</v>
      </c>
      <c r="B23" s="10"/>
      <c r="C23" s="130">
        <f>'Cash flow'!O34</f>
        <v>0</v>
      </c>
      <c r="D23" s="10"/>
      <c r="E23" s="132" t="str">
        <f t="shared" si="0"/>
        <v xml:space="preserve"> </v>
      </c>
      <c r="F23" s="12"/>
      <c r="G23" s="128">
        <f>'Cash flow'!P34</f>
        <v>0</v>
      </c>
      <c r="H23" s="10"/>
      <c r="I23" s="132" t="str">
        <f t="shared" si="1"/>
        <v xml:space="preserve"> </v>
      </c>
      <c r="J23" s="10"/>
      <c r="K23" s="128">
        <f>'Cash flow'!Q34</f>
        <v>0</v>
      </c>
      <c r="L23" s="10"/>
      <c r="M23" s="132" t="str">
        <f t="shared" si="2"/>
        <v xml:space="preserve"> </v>
      </c>
    </row>
    <row r="24" spans="1:13">
      <c r="A24" s="10" t="s">
        <v>102</v>
      </c>
      <c r="B24" s="10"/>
      <c r="C24" s="124">
        <v>0</v>
      </c>
      <c r="D24" s="16"/>
      <c r="E24" s="132" t="str">
        <f t="shared" si="0"/>
        <v xml:space="preserve"> </v>
      </c>
      <c r="F24" s="16"/>
      <c r="G24" s="124">
        <v>0</v>
      </c>
      <c r="H24" s="10"/>
      <c r="I24" s="132" t="str">
        <f t="shared" si="1"/>
        <v xml:space="preserve"> </v>
      </c>
      <c r="J24" s="10"/>
      <c r="K24" s="124">
        <v>0</v>
      </c>
      <c r="L24" s="10"/>
      <c r="M24" s="132" t="str">
        <f t="shared" si="2"/>
        <v xml:space="preserve"> </v>
      </c>
    </row>
    <row r="25" spans="1:13" ht="13.5" thickBot="1">
      <c r="A25" s="14" t="s">
        <v>103</v>
      </c>
      <c r="B25" s="10"/>
      <c r="C25" s="129">
        <f>SUM(C10:C24)</f>
        <v>0</v>
      </c>
      <c r="D25" s="10"/>
      <c r="E25" s="132" t="str">
        <f t="shared" si="0"/>
        <v xml:space="preserve"> </v>
      </c>
      <c r="F25" s="12"/>
      <c r="G25" s="129">
        <f>SUM(G10:G24)</f>
        <v>0</v>
      </c>
      <c r="H25" s="10"/>
      <c r="I25" s="132" t="str">
        <f t="shared" si="1"/>
        <v xml:space="preserve"> </v>
      </c>
      <c r="J25" s="10"/>
      <c r="K25" s="129">
        <f>SUM(K10:K24)</f>
        <v>0</v>
      </c>
      <c r="L25" s="10"/>
      <c r="M25" s="132" t="str">
        <f t="shared" si="2"/>
        <v xml:space="preserve"> </v>
      </c>
    </row>
    <row r="26" spans="1:13" ht="13.5" thickTop="1">
      <c r="A26" s="14"/>
      <c r="B26" s="10"/>
      <c r="C26" s="125"/>
      <c r="D26" s="10"/>
      <c r="E26" s="122"/>
      <c r="F26" s="12"/>
      <c r="G26" s="10"/>
      <c r="H26" s="10"/>
      <c r="I26" s="122"/>
      <c r="J26" s="10"/>
      <c r="K26" s="10"/>
      <c r="L26" s="10"/>
      <c r="M26" s="122"/>
    </row>
    <row r="27" spans="1:13">
      <c r="A27" s="14" t="s">
        <v>104</v>
      </c>
      <c r="B27" s="10"/>
      <c r="C27" s="128">
        <f>SUM(C7-C25)</f>
        <v>0</v>
      </c>
      <c r="D27" s="10"/>
      <c r="E27" s="132" t="str">
        <f>IF(C27=0," ",C27/$C$5)</f>
        <v xml:space="preserve"> </v>
      </c>
      <c r="F27" s="12"/>
      <c r="G27" s="128">
        <f>SUM(G7-G25)</f>
        <v>0</v>
      </c>
      <c r="H27" s="10"/>
      <c r="I27" s="132" t="str">
        <f t="shared" si="1"/>
        <v xml:space="preserve"> </v>
      </c>
      <c r="J27" s="10"/>
      <c r="K27" s="128">
        <f>SUM(K7-K25)</f>
        <v>0</v>
      </c>
      <c r="L27" s="10"/>
      <c r="M27" s="132" t="str">
        <f t="shared" si="2"/>
        <v xml:space="preserve"> </v>
      </c>
    </row>
    <row r="28" spans="1:13">
      <c r="A28" s="17" t="s">
        <v>105</v>
      </c>
      <c r="B28" s="10"/>
      <c r="C28" s="126"/>
      <c r="D28" s="10"/>
      <c r="E28" s="132" t="str">
        <f>IF(C28=0," ",C28/$C$5)</f>
        <v xml:space="preserve"> </v>
      </c>
      <c r="F28" s="12"/>
      <c r="G28" s="126"/>
      <c r="H28" s="10"/>
      <c r="I28" s="132" t="str">
        <f t="shared" si="1"/>
        <v xml:space="preserve"> </v>
      </c>
      <c r="J28" s="10"/>
      <c r="K28" s="126"/>
      <c r="L28" s="10"/>
      <c r="M28" s="132" t="str">
        <f t="shared" si="2"/>
        <v xml:space="preserve"> </v>
      </c>
    </row>
    <row r="29" spans="1:13">
      <c r="A29" s="17"/>
      <c r="B29" s="10"/>
      <c r="C29" s="10"/>
      <c r="D29" s="10"/>
      <c r="E29" s="122"/>
      <c r="F29" s="12"/>
      <c r="G29" s="10"/>
      <c r="H29" s="10"/>
      <c r="I29" s="122"/>
      <c r="J29" s="10"/>
      <c r="K29" s="10"/>
      <c r="L29" s="10"/>
      <c r="M29" s="122"/>
    </row>
    <row r="30" spans="1:13" ht="13.5" thickBot="1">
      <c r="A30" s="14" t="s">
        <v>106</v>
      </c>
      <c r="B30" s="10"/>
      <c r="C30" s="131">
        <f>SUM(C27-C28)</f>
        <v>0</v>
      </c>
      <c r="D30" s="10"/>
      <c r="E30" s="132" t="str">
        <f>IF(C30=0," ",C30/$C$5)</f>
        <v xml:space="preserve"> </v>
      </c>
      <c r="F30" s="12"/>
      <c r="G30" s="131">
        <f>SUM(G27-G28)</f>
        <v>0</v>
      </c>
      <c r="H30" s="10"/>
      <c r="I30" s="132" t="str">
        <f t="shared" si="1"/>
        <v xml:space="preserve"> </v>
      </c>
      <c r="J30" s="10"/>
      <c r="K30" s="131">
        <f>SUM(K27-K28)</f>
        <v>0</v>
      </c>
      <c r="L30" s="10"/>
      <c r="M30" s="132" t="str">
        <f t="shared" si="2"/>
        <v xml:space="preserve"> </v>
      </c>
    </row>
    <row r="31" spans="1:13" ht="13.5" thickTop="1">
      <c r="A31" s="10"/>
      <c r="B31" s="10"/>
      <c r="C31" s="10"/>
      <c r="D31" s="10"/>
      <c r="E31" s="122"/>
      <c r="F31" s="12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22"/>
      <c r="F32" s="12"/>
      <c r="G32" s="10"/>
      <c r="H32" s="10"/>
      <c r="I32" s="10"/>
      <c r="J32" s="10"/>
      <c r="K32" s="10"/>
      <c r="L32" s="10"/>
      <c r="M32" s="10"/>
    </row>
  </sheetData>
  <sheetProtection password="C715" sheet="1" objects="1" scenarios="1" formatCells="0"/>
  <mergeCells count="1">
    <mergeCell ref="C1:M1"/>
  </mergeCells>
  <phoneticPr fontId="0" type="noConversion"/>
  <printOptions horizontalCentered="1"/>
  <pageMargins left="0.5" right="0.5" top="1" bottom="1" header="0.5" footer="0.5"/>
  <pageSetup orientation="landscape"/>
  <headerFooter alignWithMargins="0"/>
  <ignoredErrors>
    <ignoredError sqref="M21 I21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53"/>
  <sheetViews>
    <sheetView workbookViewId="0">
      <selection activeCell="C7" sqref="C7"/>
    </sheetView>
  </sheetViews>
  <sheetFormatPr defaultColWidth="8.85546875" defaultRowHeight="12.75"/>
  <cols>
    <col min="1" max="1" width="20.42578125" style="144" customWidth="1"/>
    <col min="2" max="2" width="24.85546875" style="144" customWidth="1"/>
    <col min="3" max="3" width="12.140625" style="144" bestFit="1" customWidth="1"/>
    <col min="4" max="4" width="10.7109375" style="144" customWidth="1"/>
    <col min="5" max="5" width="12.7109375" style="144" customWidth="1"/>
    <col min="6" max="6" width="6.85546875" style="144" customWidth="1"/>
    <col min="7" max="7" width="34.42578125" style="144" bestFit="1" customWidth="1"/>
    <col min="8" max="8" width="9.140625" style="143" customWidth="1"/>
    <col min="9" max="9" width="27.140625" style="144" customWidth="1"/>
    <col min="10" max="10" width="6.28515625" style="144" customWidth="1"/>
    <col min="11" max="11" width="12" style="144" bestFit="1" customWidth="1"/>
    <col min="12" max="12" width="10.7109375" style="144" customWidth="1"/>
    <col min="13" max="16384" width="8.85546875" style="144"/>
  </cols>
  <sheetData>
    <row r="1" spans="1:12" s="135" customFormat="1" ht="18">
      <c r="A1" s="178" t="s">
        <v>129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2" s="135" customFormat="1" ht="18">
      <c r="A2" s="134"/>
      <c r="B2" s="134"/>
      <c r="C2" s="134"/>
      <c r="D2" s="134"/>
      <c r="E2" s="134"/>
      <c r="F2" s="134"/>
      <c r="G2" s="136"/>
      <c r="H2" s="137"/>
      <c r="I2" s="137"/>
      <c r="J2" s="137"/>
      <c r="K2" s="137"/>
    </row>
    <row r="3" spans="1:12" s="141" customFormat="1" ht="15">
      <c r="A3" s="138"/>
      <c r="B3" s="138"/>
      <c r="C3" s="139"/>
      <c r="D3" s="139"/>
      <c r="E3" s="139"/>
      <c r="F3" s="139"/>
      <c r="G3" s="136"/>
      <c r="H3" s="137"/>
      <c r="I3" s="137"/>
      <c r="J3" s="137"/>
      <c r="K3" s="137"/>
      <c r="L3" s="140"/>
    </row>
    <row r="4" spans="1:12" ht="18">
      <c r="A4" s="177" t="s">
        <v>107</v>
      </c>
      <c r="B4" s="177"/>
      <c r="C4" s="177"/>
      <c r="D4" s="177"/>
      <c r="E4" s="177"/>
      <c r="F4" s="142"/>
      <c r="G4" s="177" t="s">
        <v>115</v>
      </c>
      <c r="H4" s="177"/>
      <c r="I4" s="177"/>
      <c r="J4" s="177"/>
      <c r="K4" s="177"/>
      <c r="L4" s="143"/>
    </row>
    <row r="5" spans="1:12" ht="15">
      <c r="A5" s="136"/>
      <c r="B5" s="145"/>
      <c r="C5" s="145"/>
      <c r="D5" s="145"/>
      <c r="E5" s="145"/>
      <c r="F5" s="145"/>
      <c r="G5" s="136"/>
      <c r="H5" s="137"/>
      <c r="I5" s="137"/>
      <c r="J5" s="137"/>
      <c r="K5" s="137"/>
    </row>
    <row r="6" spans="1:12" ht="15.75">
      <c r="A6" s="146" t="s">
        <v>108</v>
      </c>
      <c r="B6" s="137"/>
      <c r="C6" s="137"/>
      <c r="D6" s="137"/>
      <c r="E6" s="137"/>
      <c r="F6" s="137"/>
      <c r="G6" s="146" t="s">
        <v>116</v>
      </c>
      <c r="H6" s="137"/>
      <c r="I6" s="137"/>
      <c r="J6" s="137"/>
      <c r="K6" s="137"/>
    </row>
    <row r="7" spans="1:12" ht="15.75">
      <c r="A7" s="136" t="s">
        <v>109</v>
      </c>
      <c r="B7" s="137"/>
      <c r="C7" s="164">
        <f>'Sources &amp; Uses'!$F$31</f>
        <v>0</v>
      </c>
      <c r="D7" s="148"/>
      <c r="E7" s="149"/>
      <c r="F7" s="149"/>
      <c r="G7" s="136" t="s">
        <v>117</v>
      </c>
      <c r="H7" s="150"/>
      <c r="I7" s="147"/>
      <c r="J7" s="151"/>
      <c r="K7" s="152"/>
    </row>
    <row r="8" spans="1:12" ht="15">
      <c r="A8" s="136" t="s">
        <v>110</v>
      </c>
      <c r="B8" s="137"/>
      <c r="C8" s="147"/>
      <c r="D8" s="151"/>
      <c r="E8" s="149"/>
      <c r="F8" s="149"/>
      <c r="G8" s="136" t="s">
        <v>119</v>
      </c>
      <c r="H8" s="150"/>
      <c r="I8" s="164" t="str">
        <f>IF(E23=0," ",'Amortization Table'!$C$22-'Amortization Table'!$F$33)</f>
        <v xml:space="preserve"> </v>
      </c>
      <c r="J8" s="151"/>
      <c r="K8" s="152"/>
    </row>
    <row r="9" spans="1:12" ht="15.75">
      <c r="A9" s="136" t="s">
        <v>60</v>
      </c>
      <c r="B9" s="137"/>
      <c r="C9" s="164">
        <f>'Sources &amp; Uses'!$F$24</f>
        <v>0</v>
      </c>
      <c r="D9" s="148"/>
      <c r="E9" s="149"/>
      <c r="F9" s="149"/>
      <c r="G9" s="136"/>
      <c r="H9" s="150"/>
      <c r="I9" s="151"/>
      <c r="J9" s="151"/>
      <c r="K9" s="152"/>
    </row>
    <row r="10" spans="1:12" ht="15">
      <c r="A10" s="136" t="s">
        <v>111</v>
      </c>
      <c r="B10" s="137"/>
      <c r="C10" s="147"/>
      <c r="D10" s="151"/>
      <c r="E10" s="149"/>
      <c r="F10" s="149"/>
      <c r="G10" s="153" t="s">
        <v>120</v>
      </c>
      <c r="H10" s="150"/>
      <c r="I10" s="152"/>
      <c r="J10" s="152"/>
      <c r="K10" s="165">
        <f>SUM(I7:I8)</f>
        <v>0</v>
      </c>
    </row>
    <row r="11" spans="1:12" ht="15">
      <c r="A11" s="136"/>
      <c r="B11" s="137"/>
      <c r="C11" s="149"/>
      <c r="D11" s="149"/>
      <c r="E11" s="149"/>
      <c r="F11" s="149"/>
      <c r="G11" s="136"/>
      <c r="H11" s="137"/>
      <c r="I11" s="149"/>
      <c r="J11" s="149"/>
      <c r="K11" s="149"/>
    </row>
    <row r="12" spans="1:12" ht="15.75">
      <c r="A12" s="153" t="s">
        <v>112</v>
      </c>
      <c r="B12" s="137"/>
      <c r="C12" s="149"/>
      <c r="D12" s="149"/>
      <c r="E12" s="165">
        <f>SUM(C7:C10)</f>
        <v>0</v>
      </c>
      <c r="F12" s="154"/>
      <c r="G12" s="146" t="s">
        <v>121</v>
      </c>
      <c r="H12" s="150"/>
      <c r="I12" s="149"/>
      <c r="J12" s="149"/>
      <c r="K12" s="137"/>
    </row>
    <row r="13" spans="1:12" ht="15">
      <c r="A13" s="136"/>
      <c r="B13" s="137"/>
      <c r="C13" s="149"/>
      <c r="D13" s="149"/>
      <c r="E13" s="149"/>
      <c r="F13" s="149"/>
      <c r="G13" s="136" t="s">
        <v>118</v>
      </c>
      <c r="H13" s="150"/>
      <c r="I13" s="147"/>
      <c r="J13" s="151"/>
      <c r="K13" s="149"/>
    </row>
    <row r="14" spans="1:12" ht="15.75">
      <c r="A14" s="146" t="s">
        <v>130</v>
      </c>
      <c r="B14" s="137"/>
      <c r="C14" s="149"/>
      <c r="D14" s="149"/>
      <c r="E14" s="149"/>
      <c r="F14" s="149"/>
      <c r="G14" s="136" t="s">
        <v>132</v>
      </c>
      <c r="H14" s="150"/>
      <c r="I14" s="164" t="str">
        <f>'Amortization Table'!$F$33</f>
        <v/>
      </c>
      <c r="J14" s="155"/>
      <c r="K14" s="149"/>
    </row>
    <row r="15" spans="1:12" ht="15.75">
      <c r="A15" s="136" t="s">
        <v>58</v>
      </c>
      <c r="B15" s="137"/>
      <c r="C15" s="164">
        <f>'Sources &amp; Uses'!$F$18</f>
        <v>0</v>
      </c>
      <c r="D15" s="148"/>
      <c r="E15" s="149"/>
      <c r="F15" s="149"/>
      <c r="G15" s="136" t="s">
        <v>111</v>
      </c>
      <c r="H15" s="150"/>
      <c r="I15" s="147"/>
      <c r="J15" s="151"/>
      <c r="K15" s="149"/>
    </row>
    <row r="16" spans="1:12" ht="15.75">
      <c r="A16" s="136" t="s">
        <v>59</v>
      </c>
      <c r="B16" s="137"/>
      <c r="C16" s="164">
        <f>'Sources &amp; Uses'!$F$20</f>
        <v>0</v>
      </c>
      <c r="D16" s="148"/>
      <c r="E16" s="149"/>
      <c r="F16" s="149"/>
      <c r="G16" s="136" t="s">
        <v>111</v>
      </c>
      <c r="H16" s="150"/>
      <c r="I16" s="147"/>
      <c r="J16" s="151"/>
      <c r="K16" s="149"/>
    </row>
    <row r="17" spans="1:11" ht="15.75">
      <c r="A17" s="136" t="s">
        <v>68</v>
      </c>
      <c r="B17" s="137"/>
      <c r="C17" s="164">
        <f>'Sources &amp; Uses'!$F$22+'Sources &amp; Uses'!$F$28</f>
        <v>0</v>
      </c>
      <c r="D17" s="148"/>
      <c r="E17" s="149"/>
      <c r="F17" s="149"/>
      <c r="G17" s="136"/>
      <c r="H17" s="150"/>
      <c r="I17" s="156"/>
      <c r="J17" s="156"/>
      <c r="K17" s="149"/>
    </row>
    <row r="18" spans="1:11" ht="15.75">
      <c r="A18" s="136" t="s">
        <v>61</v>
      </c>
      <c r="B18" s="137"/>
      <c r="C18" s="164">
        <f>'Sources &amp; Uses'!$F$26</f>
        <v>0</v>
      </c>
      <c r="D18" s="148"/>
      <c r="E18" s="149"/>
      <c r="F18" s="149"/>
      <c r="G18" s="153" t="s">
        <v>122</v>
      </c>
      <c r="H18" s="150"/>
      <c r="I18" s="150"/>
      <c r="J18" s="150"/>
      <c r="K18" s="164">
        <f>SUM(I13:I16)</f>
        <v>0</v>
      </c>
    </row>
    <row r="19" spans="1:11" ht="15">
      <c r="A19" s="157" t="s">
        <v>131</v>
      </c>
      <c r="B19" s="137"/>
      <c r="C19" s="147">
        <v>0</v>
      </c>
      <c r="D19" s="151"/>
      <c r="E19" s="149"/>
      <c r="F19" s="149"/>
      <c r="G19" s="136"/>
      <c r="H19" s="150"/>
      <c r="I19" s="150"/>
      <c r="J19" s="150"/>
      <c r="K19" s="150"/>
    </row>
    <row r="20" spans="1:11" ht="15.75">
      <c r="A20" s="136"/>
      <c r="B20" s="137"/>
      <c r="C20" s="151"/>
      <c r="D20" s="151"/>
      <c r="E20" s="149"/>
      <c r="F20" s="149"/>
      <c r="G20" s="146" t="s">
        <v>123</v>
      </c>
      <c r="H20" s="150"/>
      <c r="I20" s="150"/>
      <c r="J20" s="150"/>
      <c r="K20" s="164">
        <f>+K10+K18</f>
        <v>0</v>
      </c>
    </row>
    <row r="21" spans="1:11" ht="15">
      <c r="A21" s="153" t="s">
        <v>113</v>
      </c>
      <c r="B21" s="137"/>
      <c r="C21" s="156"/>
      <c r="D21" s="156"/>
      <c r="E21" s="164">
        <f>SUM(C15:C18)-C19</f>
        <v>0</v>
      </c>
      <c r="F21" s="158"/>
      <c r="G21" s="136"/>
      <c r="H21" s="150"/>
      <c r="I21" s="150"/>
      <c r="J21" s="150"/>
      <c r="K21" s="158"/>
    </row>
    <row r="22" spans="1:11" ht="15.75">
      <c r="A22" s="136"/>
      <c r="B22" s="137"/>
      <c r="C22" s="137"/>
      <c r="D22" s="137"/>
      <c r="E22" s="137"/>
      <c r="F22" s="137"/>
      <c r="G22" s="146" t="s">
        <v>124</v>
      </c>
      <c r="H22" s="150"/>
      <c r="I22" s="158"/>
      <c r="J22" s="150"/>
      <c r="K22" s="158"/>
    </row>
    <row r="23" spans="1:11" ht="16.5" thickBot="1">
      <c r="A23" s="146" t="s">
        <v>114</v>
      </c>
      <c r="B23" s="137"/>
      <c r="C23" s="149"/>
      <c r="D23" s="159"/>
      <c r="E23" s="166">
        <f>+E12+E21</f>
        <v>0</v>
      </c>
      <c r="F23" s="158"/>
      <c r="G23" s="136" t="s">
        <v>125</v>
      </c>
      <c r="H23" s="150"/>
      <c r="I23" s="164">
        <f>'Sources &amp; Uses'!$F$6+'Sources &amp; Uses'!$F$8</f>
        <v>0</v>
      </c>
      <c r="J23" s="160"/>
      <c r="K23" s="150"/>
    </row>
    <row r="24" spans="1:11" ht="15.75" thickTop="1">
      <c r="A24" s="136"/>
      <c r="B24" s="137"/>
      <c r="C24" s="137"/>
      <c r="D24" s="137"/>
      <c r="E24" s="137"/>
      <c r="F24" s="137"/>
      <c r="G24" s="136" t="s">
        <v>126</v>
      </c>
      <c r="H24" s="150"/>
      <c r="I24" s="161"/>
      <c r="J24" s="150"/>
      <c r="K24" s="150"/>
    </row>
    <row r="25" spans="1:11" ht="15">
      <c r="A25" s="145"/>
      <c r="B25" s="145"/>
      <c r="C25" s="145"/>
      <c r="D25" s="145"/>
      <c r="E25" s="145"/>
      <c r="F25" s="145"/>
      <c r="G25" s="136"/>
      <c r="H25" s="150"/>
      <c r="I25" s="150"/>
      <c r="J25" s="150"/>
      <c r="K25" s="150"/>
    </row>
    <row r="26" spans="1:11" ht="15">
      <c r="A26" s="145"/>
      <c r="B26" s="145"/>
      <c r="C26" s="145"/>
      <c r="D26" s="145"/>
      <c r="E26" s="145"/>
      <c r="F26" s="145"/>
      <c r="G26" s="153" t="s">
        <v>127</v>
      </c>
      <c r="H26" s="150"/>
      <c r="I26" s="150"/>
      <c r="J26" s="150"/>
      <c r="K26" s="164">
        <f>SUM(I23:I24)</f>
        <v>0</v>
      </c>
    </row>
    <row r="27" spans="1:11" ht="15">
      <c r="A27" s="145"/>
      <c r="B27" s="145"/>
      <c r="C27" s="145"/>
      <c r="D27" s="145"/>
      <c r="E27" s="145"/>
      <c r="F27" s="145"/>
      <c r="G27" s="136"/>
      <c r="H27" s="137"/>
      <c r="I27" s="137"/>
      <c r="J27" s="137"/>
      <c r="K27" s="137"/>
    </row>
    <row r="28" spans="1:11" ht="16.5" thickBot="1">
      <c r="A28" s="145"/>
      <c r="B28" s="145"/>
      <c r="C28" s="145"/>
      <c r="D28" s="145"/>
      <c r="E28" s="145"/>
      <c r="F28" s="145"/>
      <c r="G28" s="146" t="s">
        <v>128</v>
      </c>
      <c r="H28" s="150"/>
      <c r="I28" s="150"/>
      <c r="J28" s="150"/>
      <c r="K28" s="166">
        <f>+K20+K26</f>
        <v>0</v>
      </c>
    </row>
    <row r="29" spans="1:11" ht="15.75" thickTop="1">
      <c r="A29" s="145"/>
      <c r="B29" s="145"/>
      <c r="C29" s="145"/>
      <c r="D29" s="145"/>
      <c r="E29" s="145"/>
      <c r="F29" s="145"/>
      <c r="G29" s="162"/>
      <c r="H29" s="137"/>
      <c r="I29" s="137"/>
      <c r="J29" s="137"/>
      <c r="K29" s="137"/>
    </row>
    <row r="30" spans="1:11" ht="15">
      <c r="A30" s="143"/>
      <c r="B30" s="143"/>
      <c r="C30" s="143"/>
      <c r="D30" s="143"/>
      <c r="E30" s="143"/>
      <c r="F30" s="143"/>
      <c r="G30" s="163"/>
      <c r="H30" s="163"/>
      <c r="I30" s="163"/>
      <c r="J30" s="163"/>
      <c r="K30" s="163"/>
    </row>
    <row r="31" spans="1:11">
      <c r="A31" s="143"/>
      <c r="B31" s="143"/>
      <c r="C31" s="143"/>
      <c r="D31" s="143"/>
      <c r="E31" s="143"/>
      <c r="F31" s="143"/>
      <c r="G31" s="143"/>
      <c r="I31" s="143"/>
      <c r="J31" s="143"/>
      <c r="K31" s="143"/>
    </row>
    <row r="32" spans="1:11">
      <c r="G32" s="143"/>
    </row>
    <row r="33" spans="7:7">
      <c r="G33" s="143"/>
    </row>
    <row r="34" spans="7:7">
      <c r="G34" s="143"/>
    </row>
    <row r="35" spans="7:7">
      <c r="G35" s="143"/>
    </row>
    <row r="36" spans="7:7">
      <c r="G36" s="143"/>
    </row>
    <row r="37" spans="7:7">
      <c r="G37" s="143"/>
    </row>
    <row r="38" spans="7:7">
      <c r="G38" s="143"/>
    </row>
    <row r="39" spans="7:7">
      <c r="G39" s="143"/>
    </row>
    <row r="40" spans="7:7">
      <c r="G40" s="143"/>
    </row>
    <row r="41" spans="7:7">
      <c r="G41" s="143"/>
    </row>
    <row r="42" spans="7:7">
      <c r="G42" s="143"/>
    </row>
    <row r="43" spans="7:7">
      <c r="G43" s="143"/>
    </row>
    <row r="44" spans="7:7">
      <c r="G44" s="143"/>
    </row>
    <row r="45" spans="7:7">
      <c r="G45" s="143"/>
    </row>
    <row r="46" spans="7:7">
      <c r="G46" s="143"/>
    </row>
    <row r="47" spans="7:7">
      <c r="G47" s="143"/>
    </row>
    <row r="48" spans="7:7">
      <c r="G48" s="143"/>
    </row>
    <row r="49" spans="7:7">
      <c r="G49" s="143"/>
    </row>
    <row r="50" spans="7:7">
      <c r="G50" s="143"/>
    </row>
    <row r="51" spans="7:7">
      <c r="G51" s="143"/>
    </row>
    <row r="52" spans="7:7">
      <c r="G52" s="143"/>
    </row>
    <row r="53" spans="7:7">
      <c r="G53" s="143"/>
    </row>
  </sheetData>
  <sheetProtection password="C715" sheet="1" objects="1" scenarios="1" formatCells="0"/>
  <mergeCells count="3">
    <mergeCell ref="A4:E4"/>
    <mergeCell ref="G4:K4"/>
    <mergeCell ref="A1:K1"/>
  </mergeCells>
  <phoneticPr fontId="0" type="noConversion"/>
  <printOptions horizontalCentered="1"/>
  <pageMargins left="0.5" right="0.5" top="1" bottom="1" header="0.5" footer="0.5"/>
  <pageSetup scale="73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52"/>
  <sheetViews>
    <sheetView workbookViewId="0">
      <selection activeCell="C7" sqref="C7"/>
    </sheetView>
  </sheetViews>
  <sheetFormatPr defaultColWidth="8.85546875" defaultRowHeight="12.75"/>
  <cols>
    <col min="1" max="1" width="20.42578125" style="144" customWidth="1"/>
    <col min="2" max="2" width="24.85546875" style="144" customWidth="1"/>
    <col min="3" max="3" width="12.140625" style="144" bestFit="1" customWidth="1"/>
    <col min="4" max="4" width="10.7109375" style="144" customWidth="1"/>
    <col min="5" max="5" width="12.7109375" style="144" customWidth="1"/>
    <col min="6" max="6" width="6.85546875" style="144" customWidth="1"/>
    <col min="7" max="7" width="34.42578125" style="144" bestFit="1" customWidth="1"/>
    <col min="8" max="8" width="9.140625" style="143" customWidth="1"/>
    <col min="9" max="9" width="27.140625" style="144" customWidth="1"/>
    <col min="10" max="10" width="6.28515625" style="144" customWidth="1"/>
    <col min="11" max="11" width="12" style="144" bestFit="1" customWidth="1"/>
    <col min="12" max="12" width="10.7109375" style="144" customWidth="1"/>
    <col min="13" max="16384" width="8.85546875" style="144"/>
  </cols>
  <sheetData>
    <row r="1" spans="1:12" s="135" customFormat="1" ht="18">
      <c r="A1" s="178" t="s">
        <v>133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2" s="135" customFormat="1" ht="18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s="141" customFormat="1" ht="15">
      <c r="A3" s="138"/>
      <c r="B3" s="138"/>
      <c r="C3" s="139"/>
      <c r="D3" s="139"/>
      <c r="E3" s="139"/>
      <c r="F3" s="139"/>
      <c r="G3" s="139"/>
      <c r="H3" s="139"/>
      <c r="I3" s="138"/>
      <c r="J3" s="138"/>
      <c r="K3" s="139"/>
      <c r="L3" s="140"/>
    </row>
    <row r="4" spans="1:12" ht="18">
      <c r="A4" s="177" t="s">
        <v>107</v>
      </c>
      <c r="B4" s="177"/>
      <c r="C4" s="177"/>
      <c r="D4" s="177"/>
      <c r="E4" s="177"/>
      <c r="F4" s="142"/>
      <c r="G4" s="177" t="s">
        <v>115</v>
      </c>
      <c r="H4" s="177"/>
      <c r="I4" s="177"/>
      <c r="J4" s="177"/>
      <c r="K4" s="177"/>
      <c r="L4" s="143"/>
    </row>
    <row r="5" spans="1:12" ht="15">
      <c r="A5" s="136"/>
      <c r="B5" s="145"/>
      <c r="C5" s="145"/>
      <c r="D5" s="145"/>
      <c r="E5" s="145"/>
      <c r="F5" s="145"/>
      <c r="G5" s="136"/>
      <c r="H5" s="137"/>
      <c r="I5" s="137"/>
      <c r="J5" s="137"/>
      <c r="K5" s="137"/>
    </row>
    <row r="6" spans="1:12" ht="15.75">
      <c r="A6" s="146" t="s">
        <v>108</v>
      </c>
      <c r="B6" s="137"/>
      <c r="C6" s="137"/>
      <c r="D6" s="137"/>
      <c r="E6" s="137"/>
      <c r="F6" s="137"/>
      <c r="G6" s="146" t="s">
        <v>116</v>
      </c>
      <c r="H6" s="137"/>
      <c r="I6" s="137"/>
      <c r="J6" s="137"/>
      <c r="K6" s="137"/>
    </row>
    <row r="7" spans="1:12" ht="15.75">
      <c r="A7" s="136" t="s">
        <v>109</v>
      </c>
      <c r="B7" s="137"/>
      <c r="C7" s="164" t="str">
        <f>'Cash flow'!$N$44</f>
        <v xml:space="preserve"> </v>
      </c>
      <c r="D7" s="148"/>
      <c r="E7" s="149"/>
      <c r="F7" s="149"/>
      <c r="G7" s="136" t="s">
        <v>117</v>
      </c>
      <c r="H7" s="150"/>
      <c r="I7" s="167">
        <v>0</v>
      </c>
      <c r="J7" s="151"/>
      <c r="K7" s="152"/>
    </row>
    <row r="8" spans="1:12" ht="15">
      <c r="A8" s="136" t="s">
        <v>110</v>
      </c>
      <c r="B8" s="137"/>
      <c r="C8" s="168">
        <v>0</v>
      </c>
      <c r="D8" s="151"/>
      <c r="E8" s="149"/>
      <c r="F8" s="149"/>
      <c r="G8" s="136" t="s">
        <v>119</v>
      </c>
      <c r="H8" s="150"/>
      <c r="I8" s="147">
        <v>0</v>
      </c>
      <c r="J8" s="151"/>
      <c r="K8" s="152"/>
    </row>
    <row r="9" spans="1:12" ht="15.75">
      <c r="A9" s="136" t="s">
        <v>60</v>
      </c>
      <c r="B9" s="137"/>
      <c r="C9" s="168">
        <v>0</v>
      </c>
      <c r="D9" s="148"/>
      <c r="E9" s="149"/>
      <c r="F9" s="149"/>
      <c r="G9" s="136"/>
      <c r="H9" s="150"/>
      <c r="I9" s="151"/>
      <c r="J9" s="151"/>
      <c r="K9" s="152"/>
    </row>
    <row r="10" spans="1:12" ht="15">
      <c r="A10" s="136" t="s">
        <v>111</v>
      </c>
      <c r="B10" s="137"/>
      <c r="C10" s="168">
        <v>0</v>
      </c>
      <c r="D10" s="151"/>
      <c r="E10" s="149"/>
      <c r="F10" s="149"/>
      <c r="G10" s="153" t="s">
        <v>120</v>
      </c>
      <c r="H10" s="150"/>
      <c r="I10" s="152"/>
      <c r="J10" s="152"/>
      <c r="K10" s="165">
        <f>SUM(I7:I8)</f>
        <v>0</v>
      </c>
    </row>
    <row r="11" spans="1:12" ht="15">
      <c r="A11" s="136"/>
      <c r="B11" s="137"/>
      <c r="C11" s="149"/>
      <c r="D11" s="149"/>
      <c r="E11" s="149"/>
      <c r="F11" s="149"/>
      <c r="G11" s="136"/>
      <c r="H11" s="137"/>
      <c r="I11" s="149"/>
      <c r="J11" s="149"/>
      <c r="K11" s="149"/>
    </row>
    <row r="12" spans="1:12" ht="15.75">
      <c r="A12" s="153" t="s">
        <v>112</v>
      </c>
      <c r="B12" s="137"/>
      <c r="C12" s="149"/>
      <c r="D12" s="149"/>
      <c r="E12" s="165">
        <f>SUM(C7:C10)</f>
        <v>0</v>
      </c>
      <c r="F12" s="154"/>
      <c r="G12" s="146" t="s">
        <v>121</v>
      </c>
      <c r="H12" s="150"/>
      <c r="I12" s="149"/>
      <c r="J12" s="149"/>
      <c r="K12" s="137"/>
    </row>
    <row r="13" spans="1:12" ht="15">
      <c r="A13" s="136"/>
      <c r="B13" s="137"/>
      <c r="C13" s="149"/>
      <c r="D13" s="149"/>
      <c r="E13" s="149"/>
      <c r="F13" s="149"/>
      <c r="G13" s="136" t="s">
        <v>118</v>
      </c>
      <c r="H13" s="150"/>
      <c r="I13" s="168">
        <v>0</v>
      </c>
      <c r="J13" s="151"/>
      <c r="K13" s="149"/>
    </row>
    <row r="14" spans="1:12" ht="15.75">
      <c r="A14" s="146" t="s">
        <v>130</v>
      </c>
      <c r="B14" s="137"/>
      <c r="C14" s="149"/>
      <c r="D14" s="149"/>
      <c r="E14" s="149"/>
      <c r="F14" s="149"/>
      <c r="G14" s="136" t="s">
        <v>132</v>
      </c>
      <c r="H14" s="150"/>
      <c r="I14" s="164" t="str">
        <f>'Amortization Table'!$F$33</f>
        <v/>
      </c>
      <c r="J14" s="148"/>
      <c r="K14" s="149"/>
    </row>
    <row r="15" spans="1:12" ht="15.75">
      <c r="A15" s="136" t="s">
        <v>58</v>
      </c>
      <c r="B15" s="137"/>
      <c r="C15" s="164">
        <f>'Sources &amp; Uses'!$F$18</f>
        <v>0</v>
      </c>
      <c r="D15" s="148"/>
      <c r="E15" s="149"/>
      <c r="F15" s="149"/>
      <c r="G15" s="136" t="s">
        <v>111</v>
      </c>
      <c r="H15" s="150"/>
      <c r="I15" s="168">
        <v>0</v>
      </c>
      <c r="J15" s="151"/>
      <c r="K15" s="149"/>
    </row>
    <row r="16" spans="1:12" ht="15.75">
      <c r="A16" s="136" t="s">
        <v>59</v>
      </c>
      <c r="B16" s="137"/>
      <c r="C16" s="164">
        <f>'Sources &amp; Uses'!$F$20</f>
        <v>0</v>
      </c>
      <c r="D16" s="148"/>
      <c r="E16" s="149"/>
      <c r="F16" s="149"/>
      <c r="G16" s="136" t="s">
        <v>111</v>
      </c>
      <c r="H16" s="150"/>
      <c r="I16" s="168">
        <v>0</v>
      </c>
      <c r="J16" s="151"/>
      <c r="K16" s="149"/>
    </row>
    <row r="17" spans="1:11" ht="15.75">
      <c r="A17" s="136" t="s">
        <v>68</v>
      </c>
      <c r="B17" s="137"/>
      <c r="C17" s="164">
        <f>'Sources &amp; Uses'!$F$22+'Sources &amp; Uses'!$F$28</f>
        <v>0</v>
      </c>
      <c r="D17" s="148"/>
      <c r="E17" s="149"/>
      <c r="F17" s="149"/>
      <c r="G17" s="136"/>
      <c r="H17" s="150"/>
      <c r="I17" s="156"/>
      <c r="J17" s="156"/>
      <c r="K17" s="149"/>
    </row>
    <row r="18" spans="1:11" ht="15.75">
      <c r="A18" s="136" t="s">
        <v>61</v>
      </c>
      <c r="B18" s="137"/>
      <c r="C18" s="164">
        <f>'Sources &amp; Uses'!$F$26</f>
        <v>0</v>
      </c>
      <c r="D18" s="148"/>
      <c r="E18" s="149"/>
      <c r="F18" s="149"/>
      <c r="G18" s="153" t="s">
        <v>122</v>
      </c>
      <c r="H18" s="150"/>
      <c r="I18" s="150"/>
      <c r="J18" s="150"/>
      <c r="K18" s="164">
        <f>SUM(I13:I16)</f>
        <v>0</v>
      </c>
    </row>
    <row r="19" spans="1:11" ht="15.75">
      <c r="A19" s="157" t="s">
        <v>131</v>
      </c>
      <c r="B19" s="137"/>
      <c r="C19" s="164">
        <f>-('Income statement'!$C$24)</f>
        <v>0</v>
      </c>
      <c r="D19" s="148"/>
      <c r="E19" s="149"/>
      <c r="F19" s="149"/>
      <c r="G19" s="136"/>
      <c r="H19" s="150"/>
      <c r="I19" s="150"/>
      <c r="J19" s="150"/>
      <c r="K19" s="150"/>
    </row>
    <row r="20" spans="1:11" ht="15.75">
      <c r="A20" s="136"/>
      <c r="B20" s="137"/>
      <c r="C20" s="151"/>
      <c r="D20" s="151"/>
      <c r="E20" s="149"/>
      <c r="F20" s="149"/>
      <c r="G20" s="146" t="s">
        <v>123</v>
      </c>
      <c r="H20" s="150"/>
      <c r="I20" s="150"/>
      <c r="J20" s="150"/>
      <c r="K20" s="164">
        <f>+K10+K18</f>
        <v>0</v>
      </c>
    </row>
    <row r="21" spans="1:11" ht="15">
      <c r="A21" s="153" t="s">
        <v>113</v>
      </c>
      <c r="B21" s="137"/>
      <c r="C21" s="156"/>
      <c r="D21" s="156"/>
      <c r="E21" s="164">
        <f>SUM(C15:C19)</f>
        <v>0</v>
      </c>
      <c r="F21" s="158"/>
      <c r="G21" s="136"/>
      <c r="H21" s="150"/>
      <c r="I21" s="150"/>
      <c r="J21" s="150"/>
      <c r="K21" s="158"/>
    </row>
    <row r="22" spans="1:11" ht="15.75">
      <c r="A22" s="136"/>
      <c r="B22" s="137"/>
      <c r="C22" s="137"/>
      <c r="D22" s="137"/>
      <c r="E22" s="137"/>
      <c r="F22" s="137"/>
      <c r="G22" s="146" t="s">
        <v>124</v>
      </c>
      <c r="H22" s="150"/>
      <c r="I22" s="158"/>
      <c r="J22" s="150"/>
      <c r="K22" s="158"/>
    </row>
    <row r="23" spans="1:11" ht="16.5" thickBot="1">
      <c r="A23" s="146" t="s">
        <v>114</v>
      </c>
      <c r="B23" s="137"/>
      <c r="C23" s="149"/>
      <c r="D23" s="159"/>
      <c r="E23" s="166">
        <f>+E12+E21</f>
        <v>0</v>
      </c>
      <c r="F23" s="158"/>
      <c r="G23" s="136" t="s">
        <v>125</v>
      </c>
      <c r="H23" s="150"/>
      <c r="I23" s="164">
        <f>'Sources &amp; Uses'!$F$6+'Sources &amp; Uses'!$F$8</f>
        <v>0</v>
      </c>
      <c r="J23" s="160"/>
      <c r="K23" s="150"/>
    </row>
    <row r="24" spans="1:11" ht="15.75" thickTop="1">
      <c r="A24" s="136"/>
      <c r="B24" s="137"/>
      <c r="C24" s="137"/>
      <c r="D24" s="137"/>
      <c r="E24" s="137"/>
      <c r="F24" s="137"/>
      <c r="G24" s="136" t="s">
        <v>126</v>
      </c>
      <c r="H24" s="150"/>
      <c r="I24" s="169">
        <f>SUM(E23-K20-I23)</f>
        <v>0</v>
      </c>
      <c r="J24" s="150"/>
      <c r="K24" s="150"/>
    </row>
    <row r="25" spans="1:11" ht="15">
      <c r="A25" s="136"/>
      <c r="B25" s="137"/>
      <c r="C25" s="137"/>
      <c r="D25" s="137"/>
      <c r="E25" s="137"/>
      <c r="F25" s="137"/>
      <c r="G25" s="136"/>
      <c r="H25" s="150"/>
      <c r="I25" s="150"/>
      <c r="J25" s="150"/>
      <c r="K25" s="150"/>
    </row>
    <row r="26" spans="1:11" ht="15">
      <c r="A26" s="145"/>
      <c r="B26" s="145"/>
      <c r="C26" s="145"/>
      <c r="D26" s="145"/>
      <c r="E26" s="145"/>
      <c r="F26" s="145"/>
      <c r="G26" s="153" t="s">
        <v>127</v>
      </c>
      <c r="H26" s="150"/>
      <c r="I26" s="150"/>
      <c r="J26" s="150"/>
      <c r="K26" s="164">
        <f>SUM(I23:I24)</f>
        <v>0</v>
      </c>
    </row>
    <row r="27" spans="1:11" ht="15">
      <c r="A27" s="145"/>
      <c r="B27" s="145"/>
      <c r="C27" s="145"/>
      <c r="D27" s="145"/>
      <c r="E27" s="145"/>
      <c r="F27" s="145"/>
      <c r="G27" s="136"/>
      <c r="H27" s="137"/>
      <c r="I27" s="137"/>
      <c r="J27" s="137"/>
      <c r="K27" s="137"/>
    </row>
    <row r="28" spans="1:11" ht="16.5" thickBot="1">
      <c r="A28" s="145"/>
      <c r="B28" s="145"/>
      <c r="C28" s="145"/>
      <c r="D28" s="145"/>
      <c r="E28" s="145"/>
      <c r="F28" s="145"/>
      <c r="G28" s="146" t="s">
        <v>128</v>
      </c>
      <c r="H28" s="150"/>
      <c r="I28" s="150"/>
      <c r="J28" s="150"/>
      <c r="K28" s="166">
        <f>+K20+K26</f>
        <v>0</v>
      </c>
    </row>
    <row r="29" spans="1:11" ht="15.75" thickTop="1">
      <c r="A29" s="145"/>
      <c r="B29" s="145"/>
      <c r="C29" s="145"/>
      <c r="D29" s="145"/>
      <c r="E29" s="145"/>
      <c r="F29" s="145"/>
      <c r="G29" s="162"/>
      <c r="H29" s="137"/>
      <c r="I29" s="137"/>
      <c r="J29" s="137"/>
      <c r="K29" s="137"/>
    </row>
    <row r="30" spans="1:11">
      <c r="G30" s="143"/>
    </row>
    <row r="31" spans="1:11">
      <c r="G31" s="143"/>
    </row>
    <row r="32" spans="1:11">
      <c r="G32" s="143"/>
    </row>
    <row r="33" spans="7:7">
      <c r="G33" s="143"/>
    </row>
    <row r="34" spans="7:7">
      <c r="G34" s="143"/>
    </row>
    <row r="35" spans="7:7">
      <c r="G35" s="143"/>
    </row>
    <row r="36" spans="7:7">
      <c r="G36" s="143"/>
    </row>
    <row r="37" spans="7:7">
      <c r="G37" s="143"/>
    </row>
    <row r="38" spans="7:7">
      <c r="G38" s="143"/>
    </row>
    <row r="39" spans="7:7">
      <c r="G39" s="143"/>
    </row>
    <row r="40" spans="7:7">
      <c r="G40" s="143"/>
    </row>
    <row r="41" spans="7:7">
      <c r="G41" s="143"/>
    </row>
    <row r="42" spans="7:7">
      <c r="G42" s="143"/>
    </row>
    <row r="43" spans="7:7">
      <c r="G43" s="143"/>
    </row>
    <row r="44" spans="7:7">
      <c r="G44" s="143"/>
    </row>
    <row r="45" spans="7:7">
      <c r="G45" s="143"/>
    </row>
    <row r="46" spans="7:7">
      <c r="G46" s="143"/>
    </row>
    <row r="47" spans="7:7">
      <c r="G47" s="143"/>
    </row>
    <row r="48" spans="7:7">
      <c r="G48" s="143"/>
    </row>
    <row r="49" spans="1:7">
      <c r="G49" s="143"/>
    </row>
    <row r="50" spans="1:7">
      <c r="G50" s="143"/>
    </row>
    <row r="51" spans="1:7">
      <c r="G51" s="143"/>
    </row>
    <row r="52" spans="1:7" ht="15">
      <c r="A52" s="163"/>
      <c r="B52" s="163"/>
      <c r="C52" s="163"/>
      <c r="D52" s="163"/>
      <c r="E52" s="163"/>
      <c r="F52" s="163"/>
      <c r="G52" s="143"/>
    </row>
  </sheetData>
  <sheetProtection password="C715" sheet="1" objects="1" scenarios="1" formatCells="0"/>
  <mergeCells count="3">
    <mergeCell ref="A4:E4"/>
    <mergeCell ref="G4:K4"/>
    <mergeCell ref="A1:K1"/>
  </mergeCells>
  <phoneticPr fontId="0" type="noConversion"/>
  <printOptions horizontalCentered="1"/>
  <pageMargins left="0.5" right="0.5" top="1" bottom="1" header="0.5" footer="0.5"/>
  <pageSetup scale="7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52"/>
  <sheetViews>
    <sheetView workbookViewId="0">
      <selection activeCell="C7" sqref="C7"/>
    </sheetView>
  </sheetViews>
  <sheetFormatPr defaultColWidth="8.85546875" defaultRowHeight="12.75"/>
  <cols>
    <col min="1" max="1" width="20.42578125" style="144" customWidth="1"/>
    <col min="2" max="2" width="24.85546875" style="144" customWidth="1"/>
    <col min="3" max="3" width="12.140625" style="144" bestFit="1" customWidth="1"/>
    <col min="4" max="4" width="10.7109375" style="144" customWidth="1"/>
    <col min="5" max="5" width="12.7109375" style="144" customWidth="1"/>
    <col min="6" max="6" width="6.85546875" style="144" customWidth="1"/>
    <col min="7" max="7" width="34.42578125" style="144" bestFit="1" customWidth="1"/>
    <col min="8" max="8" width="9.140625" style="143" customWidth="1"/>
    <col min="9" max="9" width="27.140625" style="144" customWidth="1"/>
    <col min="10" max="10" width="6.28515625" style="144" customWidth="1"/>
    <col min="11" max="11" width="12" style="144" bestFit="1" customWidth="1"/>
    <col min="12" max="12" width="10.7109375" style="144" customWidth="1"/>
    <col min="13" max="16384" width="8.85546875" style="144"/>
  </cols>
  <sheetData>
    <row r="1" spans="1:12" s="135" customFormat="1" ht="18">
      <c r="A1" s="178" t="s">
        <v>41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2" s="135" customFormat="1" ht="18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2" s="141" customFormat="1" ht="15">
      <c r="A3" s="138"/>
      <c r="B3" s="138"/>
      <c r="C3" s="139"/>
      <c r="D3" s="139"/>
      <c r="E3" s="139"/>
      <c r="F3" s="139"/>
      <c r="G3" s="139"/>
      <c r="H3" s="139"/>
      <c r="I3" s="138"/>
      <c r="J3" s="138"/>
      <c r="K3" s="139"/>
      <c r="L3" s="140"/>
    </row>
    <row r="4" spans="1:12" ht="18">
      <c r="A4" s="177" t="s">
        <v>107</v>
      </c>
      <c r="B4" s="177"/>
      <c r="C4" s="177"/>
      <c r="D4" s="177"/>
      <c r="E4" s="177"/>
      <c r="F4" s="142"/>
      <c r="G4" s="177" t="s">
        <v>115</v>
      </c>
      <c r="H4" s="177"/>
      <c r="I4" s="177"/>
      <c r="J4" s="177"/>
      <c r="K4" s="177"/>
      <c r="L4" s="143"/>
    </row>
    <row r="5" spans="1:12" ht="15">
      <c r="A5" s="136"/>
      <c r="B5" s="145"/>
      <c r="C5" s="145"/>
      <c r="D5" s="145"/>
      <c r="E5" s="145"/>
      <c r="F5" s="145"/>
      <c r="G5" s="136"/>
      <c r="H5" s="137"/>
      <c r="I5" s="137"/>
      <c r="J5" s="137"/>
      <c r="K5" s="137"/>
    </row>
    <row r="6" spans="1:12" ht="15.75">
      <c r="A6" s="146" t="s">
        <v>108</v>
      </c>
      <c r="B6" s="137"/>
      <c r="C6" s="137"/>
      <c r="D6" s="137"/>
      <c r="E6" s="137"/>
      <c r="F6" s="137"/>
      <c r="G6" s="146" t="s">
        <v>116</v>
      </c>
      <c r="H6" s="137"/>
      <c r="I6" s="137"/>
      <c r="J6" s="137"/>
      <c r="K6" s="137"/>
    </row>
    <row r="7" spans="1:12" ht="15.75">
      <c r="A7" s="136" t="s">
        <v>109</v>
      </c>
      <c r="B7" s="137"/>
      <c r="C7" s="164" t="str">
        <f>'Cash flow'!$P$44</f>
        <v xml:space="preserve"> </v>
      </c>
      <c r="D7" s="148"/>
      <c r="E7" s="149"/>
      <c r="F7" s="149"/>
      <c r="G7" s="136" t="s">
        <v>117</v>
      </c>
      <c r="H7" s="150"/>
      <c r="I7" s="167">
        <v>0</v>
      </c>
      <c r="J7" s="151"/>
      <c r="K7" s="152"/>
    </row>
    <row r="8" spans="1:12" ht="15">
      <c r="A8" s="136" t="s">
        <v>110</v>
      </c>
      <c r="B8" s="137"/>
      <c r="C8" s="168">
        <v>0</v>
      </c>
      <c r="D8" s="151"/>
      <c r="E8" s="149"/>
      <c r="F8" s="149"/>
      <c r="G8" s="136" t="s">
        <v>119</v>
      </c>
      <c r="H8" s="150"/>
      <c r="I8" s="147">
        <v>0</v>
      </c>
      <c r="J8" s="151"/>
      <c r="K8" s="152"/>
    </row>
    <row r="9" spans="1:12" ht="15.75">
      <c r="A9" s="136" t="s">
        <v>60</v>
      </c>
      <c r="B9" s="137"/>
      <c r="C9" s="168">
        <v>0</v>
      </c>
      <c r="D9" s="148"/>
      <c r="E9" s="149"/>
      <c r="F9" s="149"/>
      <c r="G9" s="136"/>
      <c r="H9" s="150"/>
      <c r="I9" s="151"/>
      <c r="J9" s="151"/>
      <c r="K9" s="152"/>
    </row>
    <row r="10" spans="1:12" ht="15">
      <c r="A10" s="136" t="s">
        <v>111</v>
      </c>
      <c r="B10" s="137"/>
      <c r="C10" s="168">
        <v>0</v>
      </c>
      <c r="D10" s="151"/>
      <c r="E10" s="149"/>
      <c r="F10" s="149"/>
      <c r="G10" s="153" t="s">
        <v>120</v>
      </c>
      <c r="H10" s="150"/>
      <c r="I10" s="152"/>
      <c r="J10" s="152"/>
      <c r="K10" s="165">
        <f>SUM(I7:I8)</f>
        <v>0</v>
      </c>
    </row>
    <row r="11" spans="1:12" ht="15">
      <c r="A11" s="136"/>
      <c r="B11" s="137"/>
      <c r="C11" s="149"/>
      <c r="D11" s="149"/>
      <c r="E11" s="149"/>
      <c r="F11" s="149"/>
      <c r="G11" s="136"/>
      <c r="H11" s="137"/>
      <c r="I11" s="149"/>
      <c r="J11" s="149"/>
      <c r="K11" s="149"/>
    </row>
    <row r="12" spans="1:12" ht="15.75">
      <c r="A12" s="153" t="s">
        <v>112</v>
      </c>
      <c r="B12" s="137"/>
      <c r="C12" s="149"/>
      <c r="D12" s="149"/>
      <c r="E12" s="165">
        <f>SUM(C7:C10)</f>
        <v>0</v>
      </c>
      <c r="F12" s="154"/>
      <c r="G12" s="146" t="s">
        <v>121</v>
      </c>
      <c r="H12" s="150"/>
      <c r="I12" s="149"/>
      <c r="J12" s="149"/>
      <c r="K12" s="137"/>
    </row>
    <row r="13" spans="1:12" ht="15">
      <c r="A13" s="136"/>
      <c r="B13" s="137"/>
      <c r="C13" s="149"/>
      <c r="D13" s="149"/>
      <c r="E13" s="149"/>
      <c r="F13" s="149"/>
      <c r="G13" s="136" t="s">
        <v>118</v>
      </c>
      <c r="H13" s="150"/>
      <c r="I13" s="168">
        <v>0</v>
      </c>
      <c r="J13" s="151"/>
      <c r="K13" s="149"/>
    </row>
    <row r="14" spans="1:12" ht="15.75">
      <c r="A14" s="146" t="s">
        <v>130</v>
      </c>
      <c r="B14" s="137"/>
      <c r="C14" s="149"/>
      <c r="D14" s="149"/>
      <c r="E14" s="149"/>
      <c r="F14" s="149"/>
      <c r="G14" s="136" t="s">
        <v>132</v>
      </c>
      <c r="H14" s="150"/>
      <c r="I14" s="164" t="str">
        <f>'Amortization Table'!$F$45</f>
        <v/>
      </c>
      <c r="J14" s="148"/>
      <c r="K14" s="149"/>
    </row>
    <row r="15" spans="1:12" ht="15.75">
      <c r="A15" s="136" t="s">
        <v>58</v>
      </c>
      <c r="B15" s="137"/>
      <c r="C15" s="164">
        <f>'Sources &amp; Uses'!$F$18</f>
        <v>0</v>
      </c>
      <c r="D15" s="148"/>
      <c r="E15" s="149"/>
      <c r="F15" s="149"/>
      <c r="G15" s="136" t="s">
        <v>111</v>
      </c>
      <c r="H15" s="150"/>
      <c r="I15" s="168">
        <v>0</v>
      </c>
      <c r="J15" s="151"/>
      <c r="K15" s="149"/>
    </row>
    <row r="16" spans="1:12" ht="15.75">
      <c r="A16" s="136" t="s">
        <v>59</v>
      </c>
      <c r="B16" s="137"/>
      <c r="C16" s="164">
        <f>'Sources &amp; Uses'!$F$20</f>
        <v>0</v>
      </c>
      <c r="D16" s="148"/>
      <c r="E16" s="149"/>
      <c r="F16" s="149"/>
      <c r="G16" s="136" t="s">
        <v>111</v>
      </c>
      <c r="H16" s="150"/>
      <c r="I16" s="168">
        <v>0</v>
      </c>
      <c r="J16" s="151"/>
      <c r="K16" s="149"/>
    </row>
    <row r="17" spans="1:11" ht="15.75">
      <c r="A17" s="136" t="s">
        <v>68</v>
      </c>
      <c r="B17" s="137"/>
      <c r="C17" s="164">
        <f>'Sources &amp; Uses'!$F$22+'Sources &amp; Uses'!$F$28</f>
        <v>0</v>
      </c>
      <c r="D17" s="148"/>
      <c r="E17" s="149"/>
      <c r="F17" s="149"/>
      <c r="G17" s="136"/>
      <c r="H17" s="150"/>
      <c r="I17" s="156"/>
      <c r="J17" s="156"/>
      <c r="K17" s="149"/>
    </row>
    <row r="18" spans="1:11" ht="15.75">
      <c r="A18" s="136" t="s">
        <v>61</v>
      </c>
      <c r="B18" s="137"/>
      <c r="C18" s="164">
        <f>'Sources &amp; Uses'!$F$26</f>
        <v>0</v>
      </c>
      <c r="D18" s="148"/>
      <c r="E18" s="149"/>
      <c r="F18" s="149"/>
      <c r="G18" s="153" t="s">
        <v>122</v>
      </c>
      <c r="H18" s="150"/>
      <c r="I18" s="150"/>
      <c r="J18" s="150"/>
      <c r="K18" s="164">
        <f>SUM(I13:I16)</f>
        <v>0</v>
      </c>
    </row>
    <row r="19" spans="1:11" ht="15.75">
      <c r="A19" s="157" t="s">
        <v>131</v>
      </c>
      <c r="B19" s="137"/>
      <c r="C19" s="164">
        <f>-('Income statement'!$C$24+'Income statement'!$G$24)</f>
        <v>0</v>
      </c>
      <c r="D19" s="148"/>
      <c r="E19" s="149"/>
      <c r="F19" s="149"/>
      <c r="G19" s="136"/>
      <c r="H19" s="150"/>
      <c r="I19" s="150"/>
      <c r="J19" s="150"/>
      <c r="K19" s="150"/>
    </row>
    <row r="20" spans="1:11" ht="15.75">
      <c r="A20" s="136"/>
      <c r="B20" s="137"/>
      <c r="C20" s="151"/>
      <c r="D20" s="151"/>
      <c r="E20" s="149"/>
      <c r="F20" s="149"/>
      <c r="G20" s="146" t="s">
        <v>123</v>
      </c>
      <c r="H20" s="150"/>
      <c r="I20" s="150"/>
      <c r="J20" s="150"/>
      <c r="K20" s="164">
        <f>+K10+K18</f>
        <v>0</v>
      </c>
    </row>
    <row r="21" spans="1:11" ht="15">
      <c r="A21" s="153" t="s">
        <v>113</v>
      </c>
      <c r="B21" s="137"/>
      <c r="C21" s="156"/>
      <c r="D21" s="156"/>
      <c r="E21" s="164">
        <f>SUM(C15:C19)</f>
        <v>0</v>
      </c>
      <c r="F21" s="158"/>
      <c r="G21" s="136"/>
      <c r="H21" s="150"/>
      <c r="I21" s="150"/>
      <c r="J21" s="150"/>
      <c r="K21" s="158"/>
    </row>
    <row r="22" spans="1:11" ht="15.75">
      <c r="A22" s="136"/>
      <c r="B22" s="137"/>
      <c r="C22" s="137"/>
      <c r="D22" s="137"/>
      <c r="E22" s="137"/>
      <c r="F22" s="137"/>
      <c r="G22" s="146" t="s">
        <v>124</v>
      </c>
      <c r="H22" s="150"/>
      <c r="I22" s="158"/>
      <c r="J22" s="150"/>
      <c r="K22" s="158"/>
    </row>
    <row r="23" spans="1:11" ht="16.5" thickBot="1">
      <c r="A23" s="146" t="s">
        <v>114</v>
      </c>
      <c r="B23" s="137"/>
      <c r="C23" s="149"/>
      <c r="D23" s="159"/>
      <c r="E23" s="166">
        <f>+E12+E21</f>
        <v>0</v>
      </c>
      <c r="F23" s="158"/>
      <c r="G23" s="136" t="s">
        <v>125</v>
      </c>
      <c r="H23" s="150"/>
      <c r="I23" s="164">
        <f>'Sources &amp; Uses'!$F$6+'Sources &amp; Uses'!$F$8</f>
        <v>0</v>
      </c>
      <c r="J23" s="160"/>
      <c r="K23" s="150"/>
    </row>
    <row r="24" spans="1:11" ht="15.75" thickTop="1">
      <c r="A24" s="136"/>
      <c r="B24" s="137"/>
      <c r="C24" s="137"/>
      <c r="D24" s="137"/>
      <c r="E24" s="137"/>
      <c r="F24" s="137"/>
      <c r="G24" s="136" t="s">
        <v>126</v>
      </c>
      <c r="H24" s="150"/>
      <c r="I24" s="169">
        <f>SUM(E23-K20-I23)</f>
        <v>0</v>
      </c>
      <c r="J24" s="150"/>
      <c r="K24" s="150"/>
    </row>
    <row r="25" spans="1:11" ht="15">
      <c r="A25" s="136"/>
      <c r="B25" s="137"/>
      <c r="C25" s="137"/>
      <c r="D25" s="137"/>
      <c r="E25" s="137"/>
      <c r="F25" s="137"/>
      <c r="G25" s="136"/>
      <c r="H25" s="150"/>
      <c r="I25" s="150"/>
      <c r="J25" s="150"/>
      <c r="K25" s="150"/>
    </row>
    <row r="26" spans="1:11" ht="15">
      <c r="A26" s="145"/>
      <c r="B26" s="145"/>
      <c r="C26" s="145"/>
      <c r="D26" s="145"/>
      <c r="E26" s="145"/>
      <c r="F26" s="145"/>
      <c r="G26" s="153" t="s">
        <v>127</v>
      </c>
      <c r="H26" s="150"/>
      <c r="I26" s="150"/>
      <c r="J26" s="150"/>
      <c r="K26" s="164">
        <f>SUM(I23:I24)</f>
        <v>0</v>
      </c>
    </row>
    <row r="27" spans="1:11" ht="15">
      <c r="A27" s="145"/>
      <c r="B27" s="145"/>
      <c r="C27" s="145"/>
      <c r="D27" s="145"/>
      <c r="E27" s="145"/>
      <c r="F27" s="145"/>
      <c r="G27" s="136"/>
      <c r="H27" s="137"/>
      <c r="I27" s="137"/>
      <c r="J27" s="137"/>
      <c r="K27" s="137"/>
    </row>
    <row r="28" spans="1:11" ht="16.5" thickBot="1">
      <c r="A28" s="145"/>
      <c r="B28" s="145"/>
      <c r="C28" s="145"/>
      <c r="D28" s="145"/>
      <c r="E28" s="145"/>
      <c r="F28" s="145"/>
      <c r="G28" s="146" t="s">
        <v>128</v>
      </c>
      <c r="H28" s="150"/>
      <c r="I28" s="150"/>
      <c r="J28" s="150"/>
      <c r="K28" s="166">
        <f>+K20+K26</f>
        <v>0</v>
      </c>
    </row>
    <row r="29" spans="1:11" ht="15.75" thickTop="1">
      <c r="A29" s="145"/>
      <c r="B29" s="145"/>
      <c r="C29" s="145"/>
      <c r="D29" s="145"/>
      <c r="E29" s="145"/>
      <c r="F29" s="145"/>
      <c r="G29" s="162"/>
      <c r="H29" s="137"/>
      <c r="I29" s="137"/>
      <c r="J29" s="137"/>
      <c r="K29" s="137"/>
    </row>
    <row r="30" spans="1:11">
      <c r="G30" s="143"/>
    </row>
    <row r="31" spans="1:11">
      <c r="G31" s="143"/>
    </row>
    <row r="32" spans="1:11">
      <c r="G32" s="143"/>
    </row>
    <row r="33" spans="7:7">
      <c r="G33" s="143"/>
    </row>
    <row r="34" spans="7:7">
      <c r="G34" s="143"/>
    </row>
    <row r="35" spans="7:7">
      <c r="G35" s="143"/>
    </row>
    <row r="36" spans="7:7">
      <c r="G36" s="143"/>
    </row>
    <row r="37" spans="7:7">
      <c r="G37" s="143"/>
    </row>
    <row r="38" spans="7:7">
      <c r="G38" s="143"/>
    </row>
    <row r="39" spans="7:7">
      <c r="G39" s="143"/>
    </row>
    <row r="40" spans="7:7">
      <c r="G40" s="143"/>
    </row>
    <row r="41" spans="7:7">
      <c r="G41" s="143"/>
    </row>
    <row r="42" spans="7:7">
      <c r="G42" s="143"/>
    </row>
    <row r="43" spans="7:7">
      <c r="G43" s="143"/>
    </row>
    <row r="44" spans="7:7">
      <c r="G44" s="143"/>
    </row>
    <row r="45" spans="7:7">
      <c r="G45" s="143"/>
    </row>
    <row r="46" spans="7:7">
      <c r="G46" s="143"/>
    </row>
    <row r="47" spans="7:7">
      <c r="G47" s="143"/>
    </row>
    <row r="48" spans="7:7">
      <c r="G48" s="143"/>
    </row>
    <row r="49" spans="1:7">
      <c r="G49" s="143"/>
    </row>
    <row r="50" spans="1:7">
      <c r="G50" s="143"/>
    </row>
    <row r="51" spans="1:7">
      <c r="G51" s="143"/>
    </row>
    <row r="52" spans="1:7" ht="15">
      <c r="A52" s="163"/>
      <c r="B52" s="163"/>
      <c r="C52" s="163"/>
      <c r="D52" s="163"/>
      <c r="E52" s="163"/>
      <c r="F52" s="163"/>
      <c r="G52" s="143"/>
    </row>
  </sheetData>
  <sheetProtection password="C715" sheet="1" objects="1" scenarios="1" formatCells="0"/>
  <mergeCells count="3">
    <mergeCell ref="A1:K1"/>
    <mergeCell ref="A4:E4"/>
    <mergeCell ref="G4:K4"/>
  </mergeCells>
  <phoneticPr fontId="26" type="noConversion"/>
  <printOptions horizontalCentered="1"/>
  <pageMargins left="0.5" right="0.5" top="1" bottom="1" header="0.5" footer="0.5"/>
  <pageSetup scale="7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Title Page</vt:lpstr>
      <vt:lpstr>Sources &amp; Uses</vt:lpstr>
      <vt:lpstr>Amortization Table</vt:lpstr>
      <vt:lpstr>Cash flow</vt:lpstr>
      <vt:lpstr>Assumptions</vt:lpstr>
      <vt:lpstr>Income statement</vt:lpstr>
      <vt:lpstr>Balance sheet - start-up</vt:lpstr>
      <vt:lpstr>Balance sheet - 1st year</vt:lpstr>
      <vt:lpstr>Balance sheet - 2nd year</vt:lpstr>
      <vt:lpstr>Balance sheet - 3rd year</vt:lpstr>
      <vt:lpstr>Annual_interest_rate</vt:lpstr>
      <vt:lpstr>Calculated_payment</vt:lpstr>
      <vt:lpstr>Entered_payment</vt:lpstr>
      <vt:lpstr>First_payment_due</vt:lpstr>
      <vt:lpstr>First_payment_no</vt:lpstr>
      <vt:lpstr>Loan_amount</vt:lpstr>
      <vt:lpstr>Payments_per_year</vt:lpstr>
      <vt:lpstr>Pmt_to_use</vt:lpstr>
      <vt:lpstr>'Amortization Table'!Print_Area</vt:lpstr>
      <vt:lpstr>'Cash flow'!Print_Area</vt:lpstr>
      <vt:lpstr>Table_beg_bal</vt:lpstr>
      <vt:lpstr>Table_prior_interest</vt:lpstr>
      <vt:lpstr>Term_in_years</vt:lpstr>
    </vt:vector>
  </TitlesOfParts>
  <Company>Montana Dept of Commerce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Commerce</dc:creator>
  <cp:lastModifiedBy>tguardipee</cp:lastModifiedBy>
  <cp:lastPrinted>2009-05-01T17:18:36Z</cp:lastPrinted>
  <dcterms:created xsi:type="dcterms:W3CDTF">2005-12-18T17:48:14Z</dcterms:created>
  <dcterms:modified xsi:type="dcterms:W3CDTF">2015-10-09T19:14:06Z</dcterms:modified>
</cp:coreProperties>
</file>